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N:\Financije\Ana\"/>
    </mc:Choice>
  </mc:AlternateContent>
  <xr:revisionPtr revIDLastSave="0" documentId="13_ncr:1_{4F9511B6-4374-4886-B524-3411EE762856}"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2" i="5" l="1"/>
  <c r="E337" i="5"/>
  <c r="E336" i="5"/>
  <c r="D83" i="8"/>
  <c r="D78" i="8"/>
  <c r="D58" i="8"/>
  <c r="D57" i="8"/>
  <c r="C1634" i="1" s="1"/>
  <c r="H1634" i="1" s="1"/>
  <c r="E365" i="5"/>
  <c r="E50" i="5"/>
  <c r="E44" i="5"/>
  <c r="E48" i="5"/>
  <c r="E853" i="4"/>
  <c r="E271" i="4"/>
  <c r="D267" i="1" s="1"/>
  <c r="L1478" i="9"/>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E329" i="9" s="1"/>
  <c r="B329" i="9" s="1"/>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E307" i="9" s="1"/>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E161" i="9" s="1"/>
  <c r="B161" i="9" s="1"/>
  <c r="G161" i="9"/>
  <c r="F161" i="9"/>
  <c r="H160" i="9"/>
  <c r="G160" i="9"/>
  <c r="E160" i="9" s="1"/>
  <c r="B160" i="9" s="1"/>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E150" i="9" s="1"/>
  <c r="B150" i="9" s="1"/>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E26" i="9" s="1"/>
  <c r="B26" i="9" s="1"/>
  <c r="F26" i="9"/>
  <c r="H25" i="9"/>
  <c r="G25" i="9"/>
  <c r="F25" i="9"/>
  <c r="F24" i="9"/>
  <c r="I10" i="9"/>
  <c r="F4" i="9"/>
  <c r="O3" i="9"/>
  <c r="G296" i="9" s="1"/>
  <c r="I3" i="9"/>
  <c r="H3" i="9"/>
  <c r="G3" i="9"/>
  <c r="D104" i="8"/>
  <c r="I41" i="3" s="1"/>
  <c r="D97" i="8"/>
  <c r="D92" i="8"/>
  <c r="C1669" i="1" s="1"/>
  <c r="D87" i="8"/>
  <c r="C1664" i="1" s="1"/>
  <c r="G1664" i="1" s="1"/>
  <c r="D82" i="8"/>
  <c r="C1659" i="1" s="1"/>
  <c r="G1659" i="1" s="1"/>
  <c r="D77" i="8"/>
  <c r="D72" i="8"/>
  <c r="D67" i="8"/>
  <c r="C1644" i="1" s="1"/>
  <c r="D62" i="8"/>
  <c r="C1639" i="1" s="1"/>
  <c r="H1639" i="1" s="1"/>
  <c r="D52" i="8"/>
  <c r="D46" i="8"/>
  <c r="D37" i="8"/>
  <c r="D27" i="8"/>
  <c r="C1604" i="1" s="1"/>
  <c r="D18" i="8"/>
  <c r="D8" i="8"/>
  <c r="E44" i="7"/>
  <c r="I36" i="3" s="1"/>
  <c r="D44" i="7"/>
  <c r="H36" i="3" s="1"/>
  <c r="E39" i="7"/>
  <c r="E38" i="7" s="1"/>
  <c r="I35" i="3" s="1"/>
  <c r="D39" i="7"/>
  <c r="E30" i="7"/>
  <c r="D30" i="7"/>
  <c r="E23" i="7"/>
  <c r="E22" i="7" s="1"/>
  <c r="D23" i="7"/>
  <c r="D22" i="7"/>
  <c r="E14" i="7"/>
  <c r="D1547" i="1" s="1"/>
  <c r="D14" i="7"/>
  <c r="C1547" i="1" s="1"/>
  <c r="E7" i="7"/>
  <c r="D7" i="7"/>
  <c r="D6" i="7" s="1"/>
  <c r="E6" i="7"/>
  <c r="F140" i="6"/>
  <c r="F139" i="6"/>
  <c r="F138" i="6"/>
  <c r="F137" i="6"/>
  <c r="F136" i="6"/>
  <c r="F135" i="6"/>
  <c r="F134" i="6"/>
  <c r="F133" i="6"/>
  <c r="F132" i="6"/>
  <c r="F131" i="6"/>
  <c r="E130" i="6"/>
  <c r="E129" i="6" s="1"/>
  <c r="F129" i="6" s="1"/>
  <c r="D130" i="6"/>
  <c r="F130" i="6" s="1"/>
  <c r="D129" i="6"/>
  <c r="F128" i="6"/>
  <c r="F127" i="6"/>
  <c r="F126" i="6"/>
  <c r="F125" i="6"/>
  <c r="F124" i="6"/>
  <c r="F123" i="6"/>
  <c r="E122" i="6"/>
  <c r="D122" i="6"/>
  <c r="F121" i="6"/>
  <c r="F120" i="6"/>
  <c r="F119" i="6"/>
  <c r="E118" i="6"/>
  <c r="D118" i="6"/>
  <c r="F117" i="6"/>
  <c r="F116" i="6"/>
  <c r="E115" i="6"/>
  <c r="D1511" i="1" s="1"/>
  <c r="H1511" i="1" s="1"/>
  <c r="D115" i="6"/>
  <c r="D114" i="6" s="1"/>
  <c r="E114" i="6"/>
  <c r="I30" i="3" s="1"/>
  <c r="F113" i="6"/>
  <c r="F112" i="6"/>
  <c r="F111" i="6"/>
  <c r="F110" i="6"/>
  <c r="F109" i="6"/>
  <c r="F108" i="6"/>
  <c r="E107" i="6"/>
  <c r="D1503" i="1" s="1"/>
  <c r="H1503" i="1"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E61" i="6"/>
  <c r="D1457" i="1" s="1"/>
  <c r="H1457" i="1" s="1"/>
  <c r="D61" i="6"/>
  <c r="F60" i="6"/>
  <c r="F59" i="6"/>
  <c r="F58" i="6"/>
  <c r="F57" i="6"/>
  <c r="F56" i="6"/>
  <c r="F55" i="6"/>
  <c r="E54" i="6"/>
  <c r="D54" i="6"/>
  <c r="F53" i="6"/>
  <c r="F52" i="6"/>
  <c r="F51" i="6"/>
  <c r="E50" i="6"/>
  <c r="D50" i="6"/>
  <c r="F50" i="6" s="1"/>
  <c r="F49" i="6"/>
  <c r="F48" i="6"/>
  <c r="F47" i="6"/>
  <c r="F46" i="6"/>
  <c r="F45" i="6"/>
  <c r="F44" i="6"/>
  <c r="E43" i="6"/>
  <c r="D43" i="6"/>
  <c r="F42" i="6"/>
  <c r="F41" i="6"/>
  <c r="F40" i="6"/>
  <c r="E39" i="6"/>
  <c r="D1435" i="1" s="1"/>
  <c r="H1435" i="1" s="1"/>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D255" i="5" s="1"/>
  <c r="C1259" i="1" s="1"/>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C1185" i="1" s="1"/>
  <c r="F180" i="5"/>
  <c r="F179" i="5"/>
  <c r="F174"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C1155" i="1" s="1"/>
  <c r="F149" i="5"/>
  <c r="F148" i="5"/>
  <c r="E147" i="5"/>
  <c r="D1152" i="1" s="1"/>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125"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D1076" i="1" s="1"/>
  <c r="D71" i="5"/>
  <c r="F68" i="5"/>
  <c r="F67" i="5"/>
  <c r="F66" i="5"/>
  <c r="F65" i="5"/>
  <c r="F64" i="5"/>
  <c r="E63" i="5"/>
  <c r="D1068" i="1" s="1"/>
  <c r="D63" i="5"/>
  <c r="F63" i="5" s="1"/>
  <c r="F62" i="5"/>
  <c r="F61" i="5"/>
  <c r="F60" i="5"/>
  <c r="F59" i="5"/>
  <c r="F58" i="5"/>
  <c r="F57" i="5"/>
  <c r="E56" i="5"/>
  <c r="D56" i="5"/>
  <c r="F55" i="5"/>
  <c r="F54" i="5"/>
  <c r="F53" i="5"/>
  <c r="E52" i="5"/>
  <c r="F52" i="5" s="1"/>
  <c r="D52" i="5"/>
  <c r="F51" i="5"/>
  <c r="F50" i="5"/>
  <c r="F49" i="5"/>
  <c r="F48" i="5"/>
  <c r="F47" i="5"/>
  <c r="F46" i="5"/>
  <c r="E45" i="5"/>
  <c r="D1050" i="1" s="1"/>
  <c r="D45" i="5"/>
  <c r="F44" i="5"/>
  <c r="F43" i="5"/>
  <c r="F42" i="5"/>
  <c r="E41" i="5"/>
  <c r="D41" i="5"/>
  <c r="F40" i="5"/>
  <c r="F39" i="5"/>
  <c r="F38" i="5"/>
  <c r="F37" i="5"/>
  <c r="F36" i="5"/>
  <c r="E35" i="5"/>
  <c r="D1040" i="1" s="1"/>
  <c r="D35" i="5"/>
  <c r="F34" i="5"/>
  <c r="F33" i="5"/>
  <c r="F32" i="5"/>
  <c r="F31" i="5"/>
  <c r="F30" i="5"/>
  <c r="E29" i="5"/>
  <c r="D1034" i="1" s="1"/>
  <c r="D29" i="5"/>
  <c r="C1034" i="1" s="1"/>
  <c r="F28" i="5"/>
  <c r="F27" i="5"/>
  <c r="F26" i="5"/>
  <c r="F25" i="5"/>
  <c r="F24" i="5"/>
  <c r="F23" i="5"/>
  <c r="F22" i="5"/>
  <c r="F21" i="5"/>
  <c r="F20" i="5"/>
  <c r="E19" i="5"/>
  <c r="D19" i="5"/>
  <c r="C1024" i="1"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F598" i="4"/>
  <c r="E598" i="4"/>
  <c r="D598" i="4"/>
  <c r="F596" i="4"/>
  <c r="F595" i="4"/>
  <c r="E594" i="4"/>
  <c r="D588" i="1" s="1"/>
  <c r="D594" i="4"/>
  <c r="F594" i="4" s="1"/>
  <c r="F593" i="4"/>
  <c r="F592" i="4"/>
  <c r="E591" i="4"/>
  <c r="D591" i="4"/>
  <c r="F591" i="4" s="1"/>
  <c r="F590" i="4"/>
  <c r="E589" i="4"/>
  <c r="D583" i="1" s="1"/>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7" i="4"/>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7" i="4"/>
  <c r="C531" i="1" s="1"/>
  <c r="F534" i="4"/>
  <c r="F533" i="4"/>
  <c r="E532" i="4"/>
  <c r="D532" i="4"/>
  <c r="F532" i="4" s="1"/>
  <c r="F531" i="4"/>
  <c r="F530" i="4"/>
  <c r="E529" i="4"/>
  <c r="D529" i="4"/>
  <c r="C523" i="1" s="1"/>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8" i="4"/>
  <c r="F507" i="4"/>
  <c r="F506" i="4"/>
  <c r="F505" i="4"/>
  <c r="F504" i="4"/>
  <c r="F503" i="4"/>
  <c r="E502" i="4"/>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74" i="1" s="1"/>
  <c r="D480"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E426" i="4"/>
  <c r="D421" i="1" s="1"/>
  <c r="D426" i="4"/>
  <c r="F421" i="4"/>
  <c r="F420" i="4"/>
  <c r="F419" i="4"/>
  <c r="F416" i="4"/>
  <c r="F415" i="4"/>
  <c r="F414" i="4"/>
  <c r="F413" i="4"/>
  <c r="E412" i="4"/>
  <c r="D412" i="4"/>
  <c r="C407" i="1" s="1"/>
  <c r="F411" i="4"/>
  <c r="E410" i="4"/>
  <c r="D410" i="4"/>
  <c r="F410" i="4" s="1"/>
  <c r="F409" i="4"/>
  <c r="F408" i="4"/>
  <c r="E407" i="4"/>
  <c r="E406" i="4" s="1"/>
  <c r="D407" i="4"/>
  <c r="F407" i="4" s="1"/>
  <c r="F405" i="4"/>
  <c r="F404" i="4"/>
  <c r="F403" i="4"/>
  <c r="F402" i="4"/>
  <c r="E401" i="4"/>
  <c r="D396" i="1" s="1"/>
  <c r="D401" i="4"/>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C369" i="1" s="1"/>
  <c r="F372" i="4"/>
  <c r="F371" i="4"/>
  <c r="F370" i="4"/>
  <c r="F369" i="4"/>
  <c r="F368" i="4"/>
  <c r="F367" i="4"/>
  <c r="E366" i="4"/>
  <c r="D361" i="1" s="1"/>
  <c r="D366" i="4"/>
  <c r="F365" i="4"/>
  <c r="F364" i="4"/>
  <c r="F363" i="4"/>
  <c r="E362" i="4"/>
  <c r="D357" i="1" s="1"/>
  <c r="D362" i="4"/>
  <c r="F359" i="4"/>
  <c r="E358" i="4"/>
  <c r="D353" i="1" s="1"/>
  <c r="D358" i="4"/>
  <c r="F358" i="4" s="1"/>
  <c r="F357" i="4"/>
  <c r="F356" i="4"/>
  <c r="E355" i="4"/>
  <c r="E354" i="4" s="1"/>
  <c r="D355" i="4"/>
  <c r="D354" i="4" s="1"/>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3" i="4"/>
  <c r="F312" i="4"/>
  <c r="F311" i="4"/>
  <c r="E310" i="4"/>
  <c r="D310" i="4"/>
  <c r="C305" i="1" s="1"/>
  <c r="F306" i="4"/>
  <c r="F305" i="4"/>
  <c r="F304" i="4"/>
  <c r="F303" i="4"/>
  <c r="F302" i="4"/>
  <c r="E298" i="4"/>
  <c r="D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4" i="1" s="1"/>
  <c r="D278" i="4"/>
  <c r="F277" i="4"/>
  <c r="F276" i="4"/>
  <c r="F275" i="4"/>
  <c r="E274" i="4"/>
  <c r="D274" i="4"/>
  <c r="C270" i="1" s="1"/>
  <c r="F272" i="4"/>
  <c r="F271" i="4"/>
  <c r="F270" i="4"/>
  <c r="D269" i="4"/>
  <c r="C265" i="1"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C246" i="1" s="1"/>
  <c r="F249" i="4"/>
  <c r="F248" i="4"/>
  <c r="F247" i="4"/>
  <c r="E246" i="4"/>
  <c r="D242" i="1" s="1"/>
  <c r="D246" i="4"/>
  <c r="F245" i="4"/>
  <c r="F244" i="4"/>
  <c r="F243" i="4"/>
  <c r="E242" i="4"/>
  <c r="D242" i="4"/>
  <c r="F242" i="4" s="1"/>
  <c r="F241" i="4"/>
  <c r="F240" i="4"/>
  <c r="F239" i="4"/>
  <c r="F238" i="4"/>
  <c r="E237" i="4"/>
  <c r="D237" i="4"/>
  <c r="C233" i="1" s="1"/>
  <c r="F236" i="4"/>
  <c r="F235" i="4"/>
  <c r="E234" i="4"/>
  <c r="D234" i="4"/>
  <c r="F234" i="4" s="1"/>
  <c r="F233" i="4"/>
  <c r="F232" i="4"/>
  <c r="E231" i="4"/>
  <c r="D231" i="4"/>
  <c r="F231" i="4" s="1"/>
  <c r="F229" i="4"/>
  <c r="F228" i="4"/>
  <c r="F227" i="4"/>
  <c r="F226" i="4"/>
  <c r="E225" i="4"/>
  <c r="D221" i="1" s="1"/>
  <c r="D225" i="4"/>
  <c r="C221" i="1" s="1"/>
  <c r="F224" i="4"/>
  <c r="F223" i="4"/>
  <c r="E222" i="4"/>
  <c r="E221" i="4" s="1"/>
  <c r="D217" i="1" s="1"/>
  <c r="D222" i="4"/>
  <c r="C218" i="1" s="1"/>
  <c r="F220" i="4"/>
  <c r="F219" i="4"/>
  <c r="F218" i="4"/>
  <c r="F217" i="4"/>
  <c r="E216" i="4"/>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1" i="1" s="1"/>
  <c r="D165" i="4"/>
  <c r="C161" i="1" s="1"/>
  <c r="F163" i="4"/>
  <c r="F162" i="4"/>
  <c r="F161" i="4"/>
  <c r="E160" i="4"/>
  <c r="D160" i="4"/>
  <c r="F159" i="4"/>
  <c r="F158" i="4"/>
  <c r="F157" i="4"/>
  <c r="F156" i="4"/>
  <c r="F155" i="4"/>
  <c r="E154" i="4"/>
  <c r="D150" i="1" s="1"/>
  <c r="D154" i="4"/>
  <c r="C150" i="1" s="1"/>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F133" i="4"/>
  <c r="F132" i="4"/>
  <c r="F131" i="4"/>
  <c r="F130" i="4"/>
  <c r="E129" i="4"/>
  <c r="D125" i="1" s="1"/>
  <c r="D129" i="4"/>
  <c r="F129" i="4" s="1"/>
  <c r="F128" i="4"/>
  <c r="F127" i="4"/>
  <c r="E126" i="4"/>
  <c r="D126" i="4"/>
  <c r="F126" i="4" s="1"/>
  <c r="F124" i="4"/>
  <c r="F123" i="4"/>
  <c r="F122" i="4"/>
  <c r="F121" i="4"/>
  <c r="E120" i="4"/>
  <c r="D120" i="4"/>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C79" i="1" s="1"/>
  <c r="F81" i="4"/>
  <c r="F80" i="4"/>
  <c r="F79" i="4"/>
  <c r="F78" i="4"/>
  <c r="E77" i="4"/>
  <c r="D73" i="1" s="1"/>
  <c r="D77" i="4"/>
  <c r="F77" i="4" s="1"/>
  <c r="F76" i="4"/>
  <c r="F75" i="4"/>
  <c r="E74" i="4"/>
  <c r="D74" i="4"/>
  <c r="F73" i="4"/>
  <c r="F72" i="4"/>
  <c r="E71" i="4"/>
  <c r="D67" i="1" s="1"/>
  <c r="D71" i="4"/>
  <c r="F71" i="4" s="1"/>
  <c r="F70" i="4"/>
  <c r="F69" i="4"/>
  <c r="E68" i="4"/>
  <c r="D64" i="1" s="1"/>
  <c r="D68" i="4"/>
  <c r="F68" i="4" s="1"/>
  <c r="F67" i="4"/>
  <c r="F66" i="4"/>
  <c r="F65" i="4"/>
  <c r="E64" i="4"/>
  <c r="D60" i="1" s="1"/>
  <c r="D64" i="4"/>
  <c r="F64" i="4" s="1"/>
  <c r="F63" i="4"/>
  <c r="F62" i="4"/>
  <c r="E61" i="4"/>
  <c r="D57" i="1" s="1"/>
  <c r="D61" i="4"/>
  <c r="F61" i="4" s="1"/>
  <c r="F60" i="4"/>
  <c r="F59" i="4"/>
  <c r="E58" i="4"/>
  <c r="D54" i="1" s="1"/>
  <c r="D58" i="4"/>
  <c r="F57" i="4"/>
  <c r="F56" i="4"/>
  <c r="F55" i="4"/>
  <c r="F54" i="4"/>
  <c r="E53" i="4"/>
  <c r="D49" i="1" s="1"/>
  <c r="D53" i="4"/>
  <c r="F53" i="4" s="1"/>
  <c r="F52" i="4"/>
  <c r="F51" i="4"/>
  <c r="E50" i="4"/>
  <c r="D46" i="1" s="1"/>
  <c r="D50" i="4"/>
  <c r="F50" i="4" s="1"/>
  <c r="F48" i="4"/>
  <c r="F47" i="4"/>
  <c r="F46" i="4"/>
  <c r="F45" i="4"/>
  <c r="E44" i="4"/>
  <c r="E43" i="4" s="1"/>
  <c r="D39" i="1" s="1"/>
  <c r="D44" i="4"/>
  <c r="F44" i="4" s="1"/>
  <c r="F42" i="4"/>
  <c r="F41" i="4"/>
  <c r="F40" i="4"/>
  <c r="E39" i="4"/>
  <c r="D35" i="1" s="1"/>
  <c r="D39" i="4"/>
  <c r="F39" i="4" s="1"/>
  <c r="F38" i="4"/>
  <c r="F37" i="4"/>
  <c r="E36" i="4"/>
  <c r="D32" i="1" s="1"/>
  <c r="D36" i="4"/>
  <c r="F36" i="4" s="1"/>
  <c r="F35" i="4"/>
  <c r="F34" i="4"/>
  <c r="F33" i="4"/>
  <c r="F32" i="4"/>
  <c r="F31" i="4"/>
  <c r="F30" i="4"/>
  <c r="E29" i="4"/>
  <c r="D25" i="1" s="1"/>
  <c r="D29" i="4"/>
  <c r="C25" i="1" s="1"/>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G1682" i="1" s="1"/>
  <c r="C1681" i="1"/>
  <c r="H1681" i="1" s="1"/>
  <c r="H1680" i="1"/>
  <c r="C1680" i="1"/>
  <c r="G1680" i="1" s="1"/>
  <c r="H1679" i="1"/>
  <c r="G1679" i="1"/>
  <c r="C1679" i="1"/>
  <c r="C1678" i="1"/>
  <c r="G1678" i="1" s="1"/>
  <c r="G1677" i="1"/>
  <c r="C1677" i="1"/>
  <c r="H1677" i="1" s="1"/>
  <c r="C1676" i="1"/>
  <c r="G1676" i="1" s="1"/>
  <c r="H1675" i="1"/>
  <c r="G1675" i="1"/>
  <c r="C1675" i="1"/>
  <c r="C1674" i="1"/>
  <c r="G1674" i="1" s="1"/>
  <c r="C1673" i="1"/>
  <c r="H1673" i="1" s="1"/>
  <c r="C1672" i="1"/>
  <c r="G1672" i="1" s="1"/>
  <c r="H1671" i="1"/>
  <c r="G1671" i="1"/>
  <c r="C1671" i="1"/>
  <c r="C1670" i="1"/>
  <c r="C1668" i="1"/>
  <c r="H1667" i="1"/>
  <c r="C1667" i="1"/>
  <c r="G1667" i="1" s="1"/>
  <c r="C1666" i="1"/>
  <c r="G1666" i="1" s="1"/>
  <c r="C1665" i="1"/>
  <c r="H1665" i="1" s="1"/>
  <c r="C1663" i="1"/>
  <c r="H1663" i="1" s="1"/>
  <c r="C1662" i="1"/>
  <c r="G1662" i="1" s="1"/>
  <c r="C1661" i="1"/>
  <c r="H1661" i="1" s="1"/>
  <c r="C1660" i="1"/>
  <c r="G1660" i="1" s="1"/>
  <c r="C1658" i="1"/>
  <c r="G1658" i="1" s="1"/>
  <c r="G1657" i="1"/>
  <c r="C1657" i="1"/>
  <c r="H1657" i="1" s="1"/>
  <c r="C1656" i="1"/>
  <c r="G1656" i="1" s="1"/>
  <c r="H1655" i="1"/>
  <c r="G1655" i="1"/>
  <c r="C1655" i="1"/>
  <c r="C1654" i="1"/>
  <c r="H1654" i="1" s="1"/>
  <c r="C1653" i="1"/>
  <c r="H1653" i="1" s="1"/>
  <c r="H1652" i="1"/>
  <c r="C1652" i="1"/>
  <c r="G1652" i="1" s="1"/>
  <c r="G1651" i="1"/>
  <c r="C1651" i="1"/>
  <c r="H1651" i="1" s="1"/>
  <c r="C1650" i="1"/>
  <c r="H1650" i="1" s="1"/>
  <c r="C1649" i="1"/>
  <c r="H1649" i="1" s="1"/>
  <c r="C1648" i="1"/>
  <c r="G1648" i="1" s="1"/>
  <c r="C1647" i="1"/>
  <c r="H1647" i="1" s="1"/>
  <c r="C1646" i="1"/>
  <c r="H1646" i="1" s="1"/>
  <c r="C1645" i="1"/>
  <c r="H1645" i="1" s="1"/>
  <c r="H1643" i="1"/>
  <c r="G1643" i="1"/>
  <c r="C1643" i="1"/>
  <c r="C1642" i="1"/>
  <c r="H1642" i="1" s="1"/>
  <c r="C1641" i="1"/>
  <c r="H1641" i="1" s="1"/>
  <c r="C1640" i="1"/>
  <c r="G1640" i="1" s="1"/>
  <c r="C1638" i="1"/>
  <c r="H1638" i="1" s="1"/>
  <c r="C1637" i="1"/>
  <c r="H1637" i="1" s="1"/>
  <c r="C1636" i="1"/>
  <c r="G1636" i="1" s="1"/>
  <c r="C1633" i="1"/>
  <c r="H1633" i="1" s="1"/>
  <c r="C1632" i="1"/>
  <c r="G1632" i="1" s="1"/>
  <c r="C1631" i="1"/>
  <c r="H1631" i="1" s="1"/>
  <c r="H1630" i="1"/>
  <c r="C1630" i="1"/>
  <c r="G1630" i="1" s="1"/>
  <c r="C1629" i="1"/>
  <c r="H1629" i="1" s="1"/>
  <c r="C1627" i="1"/>
  <c r="H1627" i="1" s="1"/>
  <c r="C1626" i="1"/>
  <c r="H1626" i="1" s="1"/>
  <c r="C1625" i="1"/>
  <c r="H1625" i="1" s="1"/>
  <c r="C1624" i="1"/>
  <c r="G1624" i="1" s="1"/>
  <c r="C1623" i="1"/>
  <c r="G1623" i="1" s="1"/>
  <c r="H1620" i="1"/>
  <c r="C1620" i="1"/>
  <c r="G1620" i="1" s="1"/>
  <c r="C1619" i="1"/>
  <c r="H1619" i="1" s="1"/>
  <c r="C1618" i="1"/>
  <c r="H1618" i="1" s="1"/>
  <c r="C1617" i="1"/>
  <c r="H1617" i="1" s="1"/>
  <c r="C1616" i="1"/>
  <c r="G1616" i="1" s="1"/>
  <c r="C1615" i="1"/>
  <c r="H1615" i="1" s="1"/>
  <c r="C1613" i="1"/>
  <c r="H1613" i="1" s="1"/>
  <c r="C1612" i="1"/>
  <c r="G1612" i="1" s="1"/>
  <c r="H1611" i="1"/>
  <c r="G1611" i="1"/>
  <c r="C1611" i="1"/>
  <c r="C1610" i="1"/>
  <c r="H1610" i="1" s="1"/>
  <c r="C1609" i="1"/>
  <c r="H1609" i="1" s="1"/>
  <c r="C1608" i="1"/>
  <c r="G1608" i="1" s="1"/>
  <c r="C1607" i="1"/>
  <c r="H1607" i="1" s="1"/>
  <c r="C1606" i="1"/>
  <c r="H1606" i="1" s="1"/>
  <c r="C1605" i="1"/>
  <c r="H1605" i="1" s="1"/>
  <c r="H1603" i="1"/>
  <c r="G1603" i="1"/>
  <c r="C1603" i="1"/>
  <c r="C1601" i="1"/>
  <c r="H1601" i="1" s="1"/>
  <c r="C1600" i="1"/>
  <c r="C1599" i="1"/>
  <c r="H1599" i="1" s="1"/>
  <c r="C1598" i="1"/>
  <c r="G1598" i="1" s="1"/>
  <c r="H1597" i="1"/>
  <c r="C1597" i="1"/>
  <c r="G1597" i="1" s="1"/>
  <c r="C1596" i="1"/>
  <c r="C1595" i="1"/>
  <c r="H1595" i="1" s="1"/>
  <c r="C1594" i="1"/>
  <c r="G1594" i="1" s="1"/>
  <c r="G1593" i="1"/>
  <c r="C1593" i="1"/>
  <c r="H1593" i="1" s="1"/>
  <c r="C1592" i="1"/>
  <c r="C1591" i="1"/>
  <c r="H1591" i="1" s="1"/>
  <c r="H1590" i="1"/>
  <c r="C1590" i="1"/>
  <c r="G1590" i="1" s="1"/>
  <c r="C1589" i="1"/>
  <c r="H1589" i="1" s="1"/>
  <c r="C1588" i="1"/>
  <c r="C1587" i="1"/>
  <c r="H1587" i="1" s="1"/>
  <c r="C1586" i="1"/>
  <c r="G1586" i="1" s="1"/>
  <c r="C1585" i="1"/>
  <c r="H1585" i="1" s="1"/>
  <c r="C1584" i="1"/>
  <c r="H1582" i="1"/>
  <c r="C1582" i="1"/>
  <c r="G1582" i="1" s="1"/>
  <c r="D1581" i="1"/>
  <c r="C1581" i="1"/>
  <c r="D1580" i="1"/>
  <c r="C1580" i="1"/>
  <c r="D1579" i="1"/>
  <c r="C1579" i="1"/>
  <c r="D1578" i="1"/>
  <c r="C1578" i="1"/>
  <c r="D1577" i="1"/>
  <c r="C1577" i="1"/>
  <c r="D1576" i="1"/>
  <c r="C1576" i="1"/>
  <c r="D1575" i="1"/>
  <c r="C1575" i="1"/>
  <c r="D1574" i="1"/>
  <c r="C1574" i="1"/>
  <c r="D1573" i="1"/>
  <c r="C1573" i="1"/>
  <c r="D1572" i="1"/>
  <c r="D1571" i="1"/>
  <c r="D1570" i="1"/>
  <c r="C1570" i="1"/>
  <c r="D1569" i="1"/>
  <c r="C1569" i="1"/>
  <c r="J1569" i="1" s="1"/>
  <c r="D1568" i="1"/>
  <c r="C1568" i="1"/>
  <c r="D1567" i="1"/>
  <c r="C1567" i="1"/>
  <c r="J1567" i="1" s="1"/>
  <c r="D1566" i="1"/>
  <c r="C1566" i="1"/>
  <c r="D1565" i="1"/>
  <c r="C1565" i="1"/>
  <c r="J1565" i="1" s="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6" i="1"/>
  <c r="C1546" i="1"/>
  <c r="J1546" i="1" s="1"/>
  <c r="D1545" i="1"/>
  <c r="C1545" i="1"/>
  <c r="D1544" i="1"/>
  <c r="C1544" i="1"/>
  <c r="D1543" i="1"/>
  <c r="C1543" i="1"/>
  <c r="D1542" i="1"/>
  <c r="C1542" i="1"/>
  <c r="J1542" i="1" s="1"/>
  <c r="D1541" i="1"/>
  <c r="C1541" i="1"/>
  <c r="D1540" i="1"/>
  <c r="C1540" i="1"/>
  <c r="H1536" i="1"/>
  <c r="D1536" i="1"/>
  <c r="C1536" i="1"/>
  <c r="G1536" i="1" s="1"/>
  <c r="H1535" i="1"/>
  <c r="D1535" i="1"/>
  <c r="C1535" i="1"/>
  <c r="G1535" i="1" s="1"/>
  <c r="D1534" i="1"/>
  <c r="H1534" i="1" s="1"/>
  <c r="C1534" i="1"/>
  <c r="G1534" i="1" s="1"/>
  <c r="D1533" i="1"/>
  <c r="H1533" i="1" s="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5" i="1" s="1"/>
  <c r="C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D1518" i="1"/>
  <c r="H1518" i="1" s="1"/>
  <c r="C1518" i="1"/>
  <c r="H1517" i="1"/>
  <c r="D1517" i="1"/>
  <c r="C1517" i="1"/>
  <c r="G1517" i="1" s="1"/>
  <c r="D1516" i="1"/>
  <c r="H1516" i="1" s="1"/>
  <c r="C1516" i="1"/>
  <c r="D1515" i="1"/>
  <c r="H1515" i="1" s="1"/>
  <c r="C1515" i="1"/>
  <c r="C1514" i="1"/>
  <c r="D1513" i="1"/>
  <c r="H1513" i="1" s="1"/>
  <c r="C1513" i="1"/>
  <c r="D1512" i="1"/>
  <c r="H1512" i="1" s="1"/>
  <c r="C1512" i="1"/>
  <c r="C1511" i="1"/>
  <c r="C1510" i="1"/>
  <c r="D1509" i="1"/>
  <c r="H1509" i="1" s="1"/>
  <c r="C1509" i="1"/>
  <c r="G1509" i="1" s="1"/>
  <c r="D1508" i="1"/>
  <c r="H1508" i="1" s="1"/>
  <c r="C1508" i="1"/>
  <c r="G1508" i="1" s="1"/>
  <c r="H1507" i="1"/>
  <c r="D1507" i="1"/>
  <c r="C1507" i="1"/>
  <c r="G1507" i="1" s="1"/>
  <c r="D1506" i="1"/>
  <c r="H1506" i="1" s="1"/>
  <c r="C1506" i="1"/>
  <c r="G1506" i="1" s="1"/>
  <c r="H1505" i="1"/>
  <c r="D1505" i="1"/>
  <c r="C1505" i="1"/>
  <c r="G1505" i="1" s="1"/>
  <c r="D1504" i="1"/>
  <c r="H1504" i="1" s="1"/>
  <c r="C1504" i="1"/>
  <c r="G1504" i="1" s="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C1490" i="1"/>
  <c r="H1489" i="1"/>
  <c r="D1489" i="1"/>
  <c r="C1489" i="1"/>
  <c r="G1489" i="1" s="1"/>
  <c r="H1488" i="1"/>
  <c r="D1488" i="1"/>
  <c r="C1488" i="1"/>
  <c r="G1488" i="1" s="1"/>
  <c r="H1487" i="1"/>
  <c r="D1487" i="1"/>
  <c r="C1487" i="1"/>
  <c r="G1487" i="1" s="1"/>
  <c r="H1486" i="1"/>
  <c r="D1486" i="1"/>
  <c r="C1486" i="1"/>
  <c r="G1486" i="1" s="1"/>
  <c r="D1484" i="1"/>
  <c r="H1484" i="1" s="1"/>
  <c r="C1484" i="1"/>
  <c r="G1484" i="1" s="1"/>
  <c r="H1483" i="1"/>
  <c r="D1483" i="1"/>
  <c r="C1483" i="1"/>
  <c r="G1483" i="1" s="1"/>
  <c r="D1482" i="1"/>
  <c r="H1482" i="1" s="1"/>
  <c r="C1482" i="1"/>
  <c r="D1481" i="1"/>
  <c r="H1481" i="1" s="1"/>
  <c r="C1481" i="1"/>
  <c r="G1481" i="1" s="1"/>
  <c r="D1480" i="1"/>
  <c r="H1480" i="1" s="1"/>
  <c r="C1480" i="1"/>
  <c r="G1480" i="1" s="1"/>
  <c r="H1479" i="1"/>
  <c r="D1479" i="1"/>
  <c r="C1479" i="1"/>
  <c r="G1479" i="1" s="1"/>
  <c r="C1478" i="1"/>
  <c r="D1477" i="1"/>
  <c r="H1477" i="1" s="1"/>
  <c r="C1477" i="1"/>
  <c r="D1476" i="1"/>
  <c r="H1476" i="1" s="1"/>
  <c r="C1476" i="1"/>
  <c r="G1476" i="1" s="1"/>
  <c r="H1475" i="1"/>
  <c r="D1475" i="1"/>
  <c r="C1475" i="1"/>
  <c r="G1475" i="1" s="1"/>
  <c r="D1474" i="1"/>
  <c r="H1474" i="1" s="1"/>
  <c r="C1474" i="1"/>
  <c r="D1473" i="1"/>
  <c r="H1473" i="1" s="1"/>
  <c r="C1473" i="1"/>
  <c r="H1472" i="1"/>
  <c r="D1472" i="1"/>
  <c r="C1472" i="1"/>
  <c r="G1472" i="1" s="1"/>
  <c r="C1471" i="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D1460" i="1"/>
  <c r="H1460" i="1" s="1"/>
  <c r="C1460" i="1"/>
  <c r="H1459" i="1"/>
  <c r="D1459" i="1"/>
  <c r="C1459" i="1"/>
  <c r="G1459" i="1" s="1"/>
  <c r="H1458" i="1"/>
  <c r="D1458" i="1"/>
  <c r="C1458" i="1"/>
  <c r="G1458" i="1" s="1"/>
  <c r="C1457" i="1"/>
  <c r="D1456" i="1"/>
  <c r="H1456" i="1" s="1"/>
  <c r="C1456" i="1"/>
  <c r="H1455" i="1"/>
  <c r="D1455" i="1"/>
  <c r="C1455" i="1"/>
  <c r="G1455" i="1" s="1"/>
  <c r="H1454" i="1"/>
  <c r="D1454" i="1"/>
  <c r="C1454" i="1"/>
  <c r="G1454" i="1" s="1"/>
  <c r="H1453" i="1"/>
  <c r="D1453" i="1"/>
  <c r="C1453" i="1"/>
  <c r="G1453" i="1" s="1"/>
  <c r="H1452" i="1"/>
  <c r="D1452" i="1"/>
  <c r="C1452" i="1"/>
  <c r="G1452" i="1" s="1"/>
  <c r="D1451" i="1"/>
  <c r="H1451" i="1" s="1"/>
  <c r="C1451" i="1"/>
  <c r="C1450" i="1"/>
  <c r="H1449" i="1"/>
  <c r="D1449" i="1"/>
  <c r="C1449" i="1"/>
  <c r="H1448" i="1"/>
  <c r="D1448" i="1"/>
  <c r="C1448" i="1"/>
  <c r="G1448" i="1" s="1"/>
  <c r="H1447" i="1"/>
  <c r="D1447" i="1"/>
  <c r="C1447" i="1"/>
  <c r="G1447" i="1" s="1"/>
  <c r="H1446" i="1"/>
  <c r="D1446" i="1"/>
  <c r="C1446" i="1"/>
  <c r="G1446" i="1" s="1"/>
  <c r="H1445" i="1"/>
  <c r="D1445" i="1"/>
  <c r="C1445" i="1"/>
  <c r="G1445" i="1" s="1"/>
  <c r="D1444" i="1"/>
  <c r="H1444" i="1" s="1"/>
  <c r="C1444" i="1"/>
  <c r="H1443" i="1"/>
  <c r="D1443" i="1"/>
  <c r="C1443" i="1"/>
  <c r="G1443" i="1" s="1"/>
  <c r="H1442" i="1"/>
  <c r="D1442" i="1"/>
  <c r="C1442" i="1"/>
  <c r="G1442" i="1" s="1"/>
  <c r="H1441" i="1"/>
  <c r="D1441" i="1"/>
  <c r="C1441" i="1"/>
  <c r="G1441" i="1" s="1"/>
  <c r="H1440" i="1"/>
  <c r="D1440" i="1"/>
  <c r="C1440" i="1"/>
  <c r="G1440" i="1" s="1"/>
  <c r="C1439" i="1"/>
  <c r="H1438" i="1"/>
  <c r="D1438" i="1"/>
  <c r="C1438" i="1"/>
  <c r="G1438" i="1" s="1"/>
  <c r="H1437" i="1"/>
  <c r="D1437" i="1"/>
  <c r="C1437" i="1"/>
  <c r="G1437" i="1" s="1"/>
  <c r="D1436" i="1"/>
  <c r="H1436" i="1" s="1"/>
  <c r="C1436" i="1"/>
  <c r="G1436" i="1" s="1"/>
  <c r="C1435" i="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D1424" i="1"/>
  <c r="H1424" i="1" s="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D1415" i="1"/>
  <c r="H1415" i="1" s="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D1405" i="1"/>
  <c r="H1405" i="1" s="1"/>
  <c r="C1405" i="1"/>
  <c r="D1404" i="1"/>
  <c r="H1404" i="1" s="1"/>
  <c r="C1404" i="1"/>
  <c r="G1404" i="1" s="1"/>
  <c r="D1403" i="1"/>
  <c r="H1403" i="1" s="1"/>
  <c r="C1403" i="1"/>
  <c r="C1402" i="1"/>
  <c r="C1401" i="1"/>
  <c r="D1400" i="1"/>
  <c r="C1400" i="1"/>
  <c r="D1399" i="1"/>
  <c r="C1399" i="1"/>
  <c r="G1399" i="1" s="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G1383" i="1" s="1"/>
  <c r="D1382" i="1"/>
  <c r="C1382" i="1"/>
  <c r="D1381" i="1"/>
  <c r="C1381" i="1"/>
  <c r="D1380" i="1"/>
  <c r="C1380" i="1"/>
  <c r="D1379" i="1"/>
  <c r="C1379" i="1"/>
  <c r="D1378" i="1"/>
  <c r="C1378" i="1"/>
  <c r="D1377" i="1"/>
  <c r="C1377" i="1"/>
  <c r="D1376" i="1"/>
  <c r="C1376" i="1"/>
  <c r="D1375" i="1"/>
  <c r="C1375" i="1"/>
  <c r="G1375" i="1" s="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G1353" i="1" s="1"/>
  <c r="D1352" i="1"/>
  <c r="C1352" i="1"/>
  <c r="D1351" i="1"/>
  <c r="C1351" i="1"/>
  <c r="D1350" i="1"/>
  <c r="C1350" i="1"/>
  <c r="D1349" i="1"/>
  <c r="C1349" i="1"/>
  <c r="D1348" i="1"/>
  <c r="C1348" i="1"/>
  <c r="D1347" i="1"/>
  <c r="C1347" i="1"/>
  <c r="D1346" i="1"/>
  <c r="C1346" i="1"/>
  <c r="D1345" i="1"/>
  <c r="C1345" i="1"/>
  <c r="G1345" i="1" s="1"/>
  <c r="D1344" i="1"/>
  <c r="C1344" i="1"/>
  <c r="D1343" i="1"/>
  <c r="C1343" i="1"/>
  <c r="D1342" i="1"/>
  <c r="C1342" i="1"/>
  <c r="D1341" i="1"/>
  <c r="C1341" i="1"/>
  <c r="D1340" i="1"/>
  <c r="C1340" i="1"/>
  <c r="D1339" i="1"/>
  <c r="C1339" i="1"/>
  <c r="D1338" i="1"/>
  <c r="C1338" i="1"/>
  <c r="D1337" i="1"/>
  <c r="C1337" i="1"/>
  <c r="G1337" i="1" s="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G1230" i="1" s="1"/>
  <c r="D1229" i="1"/>
  <c r="C1229" i="1"/>
  <c r="D1228" i="1"/>
  <c r="C1228" i="1"/>
  <c r="D1227" i="1"/>
  <c r="C1227" i="1"/>
  <c r="D1226" i="1"/>
  <c r="C1226" i="1"/>
  <c r="G1226" i="1" s="1"/>
  <c r="D1225" i="1"/>
  <c r="C1225" i="1"/>
  <c r="D1222" i="1"/>
  <c r="C1222" i="1"/>
  <c r="D1221" i="1"/>
  <c r="C1221" i="1"/>
  <c r="D1220" i="1"/>
  <c r="C1220" i="1"/>
  <c r="D1219" i="1"/>
  <c r="C1219" i="1"/>
  <c r="H1219" i="1" s="1"/>
  <c r="D1218" i="1"/>
  <c r="C1218" i="1"/>
  <c r="D1217" i="1"/>
  <c r="C1217" i="1"/>
  <c r="D1216" i="1"/>
  <c r="C1216" i="1"/>
  <c r="D1214" i="1"/>
  <c r="C1214" i="1"/>
  <c r="D1213" i="1"/>
  <c r="C1213" i="1"/>
  <c r="D1212" i="1"/>
  <c r="C1212" i="1"/>
  <c r="D1211" i="1"/>
  <c r="C1211" i="1"/>
  <c r="D1210" i="1"/>
  <c r="C1210" i="1"/>
  <c r="D1209" i="1"/>
  <c r="C1209" i="1"/>
  <c r="D1206" i="1"/>
  <c r="C1206" i="1"/>
  <c r="G1206" i="1" s="1"/>
  <c r="D1205" i="1"/>
  <c r="C1205" i="1"/>
  <c r="D1204" i="1"/>
  <c r="C1204" i="1"/>
  <c r="D1203" i="1"/>
  <c r="C1203" i="1"/>
  <c r="D1202" i="1"/>
  <c r="C1202" i="1"/>
  <c r="G1202" i="1" s="1"/>
  <c r="D1200" i="1"/>
  <c r="C1200" i="1"/>
  <c r="D1199" i="1"/>
  <c r="C1199" i="1"/>
  <c r="D1198" i="1"/>
  <c r="C1198" i="1"/>
  <c r="D1197" i="1"/>
  <c r="C1197" i="1"/>
  <c r="D1196" i="1"/>
  <c r="C1196" i="1"/>
  <c r="D1195" i="1"/>
  <c r="C1195" i="1"/>
  <c r="G1195" i="1" s="1"/>
  <c r="D1194" i="1"/>
  <c r="C1194" i="1"/>
  <c r="D1193" i="1"/>
  <c r="C1193" i="1"/>
  <c r="G1193" i="1" s="1"/>
  <c r="D1192" i="1"/>
  <c r="C1192" i="1"/>
  <c r="D1191" i="1"/>
  <c r="C1191" i="1"/>
  <c r="G1191" i="1" s="1"/>
  <c r="D1190" i="1"/>
  <c r="D1189" i="1"/>
  <c r="C1189" i="1"/>
  <c r="D1188" i="1"/>
  <c r="H1188" i="1" s="1"/>
  <c r="C1188" i="1"/>
  <c r="D1187" i="1"/>
  <c r="C1187" i="1"/>
  <c r="D1186" i="1"/>
  <c r="C1186" i="1"/>
  <c r="D1184" i="1"/>
  <c r="C1184" i="1"/>
  <c r="D1183" i="1"/>
  <c r="C1183" i="1"/>
  <c r="G1183" i="1" s="1"/>
  <c r="D1179" i="1"/>
  <c r="C1179" i="1"/>
  <c r="D1178" i="1"/>
  <c r="C1178" i="1"/>
  <c r="D1177" i="1"/>
  <c r="C1177" i="1"/>
  <c r="D1175" i="1"/>
  <c r="C1175" i="1"/>
  <c r="G1175" i="1" s="1"/>
  <c r="D1174" i="1"/>
  <c r="C1174" i="1"/>
  <c r="D1173" i="1"/>
  <c r="C1173" i="1"/>
  <c r="G1173" i="1" s="1"/>
  <c r="D1172" i="1"/>
  <c r="C1172" i="1"/>
  <c r="D1171" i="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D1149" i="1"/>
  <c r="C1149" i="1"/>
  <c r="D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C1125" i="1"/>
  <c r="D1123" i="1"/>
  <c r="C1123" i="1"/>
  <c r="D1122" i="1"/>
  <c r="C1122" i="1"/>
  <c r="D1121" i="1"/>
  <c r="C1121" i="1"/>
  <c r="H1121" i="1" s="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8" i="1"/>
  <c r="C1018" i="1"/>
  <c r="D1016" i="1"/>
  <c r="C1016" i="1"/>
  <c r="D1015" i="1"/>
  <c r="C1015" i="1"/>
  <c r="D1014" i="1"/>
  <c r="C1014" i="1"/>
  <c r="D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G964" i="1" s="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H892" i="1" s="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H736" i="1" s="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D629" i="1"/>
  <c r="C629" i="1"/>
  <c r="D628" i="1"/>
  <c r="C628" i="1"/>
  <c r="D626" i="1"/>
  <c r="C626" i="1"/>
  <c r="D625" i="1"/>
  <c r="C625" i="1"/>
  <c r="D624" i="1"/>
  <c r="D622" i="1"/>
  <c r="C622" i="1"/>
  <c r="D621" i="1"/>
  <c r="C621" i="1"/>
  <c r="D620" i="1"/>
  <c r="C620" i="1"/>
  <c r="D619" i="1"/>
  <c r="C619" i="1"/>
  <c r="D618" i="1"/>
  <c r="C618" i="1"/>
  <c r="D617" i="1"/>
  <c r="C617" i="1"/>
  <c r="D616" i="1"/>
  <c r="C616"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C601" i="1"/>
  <c r="D600" i="1"/>
  <c r="C600" i="1"/>
  <c r="D599" i="1"/>
  <c r="C599" i="1"/>
  <c r="D598" i="1"/>
  <c r="C598" i="1"/>
  <c r="D597" i="1"/>
  <c r="C597" i="1"/>
  <c r="D596" i="1"/>
  <c r="C596" i="1"/>
  <c r="D595" i="1"/>
  <c r="C595" i="1"/>
  <c r="D594" i="1"/>
  <c r="C594" i="1"/>
  <c r="D593" i="1"/>
  <c r="C593" i="1"/>
  <c r="D592" i="1"/>
  <c r="C592" i="1"/>
  <c r="D590" i="1"/>
  <c r="C590" i="1"/>
  <c r="D589" i="1"/>
  <c r="C589" i="1"/>
  <c r="C588" i="1"/>
  <c r="D587" i="1"/>
  <c r="C587" i="1"/>
  <c r="D586" i="1"/>
  <c r="C586" i="1"/>
  <c r="D585" i="1"/>
  <c r="C585" i="1"/>
  <c r="D584" i="1"/>
  <c r="C584"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D550" i="1"/>
  <c r="C550" i="1"/>
  <c r="D549" i="1"/>
  <c r="C549" i="1"/>
  <c r="D548" i="1"/>
  <c r="C548" i="1"/>
  <c r="D547" i="1"/>
  <c r="C547" i="1"/>
  <c r="D546" i="1"/>
  <c r="C546" i="1"/>
  <c r="D545" i="1"/>
  <c r="C545" i="1"/>
  <c r="D543" i="1"/>
  <c r="C543" i="1"/>
  <c r="D542" i="1"/>
  <c r="C542" i="1"/>
  <c r="D541" i="1"/>
  <c r="C541" i="1"/>
  <c r="D540" i="1"/>
  <c r="C540" i="1"/>
  <c r="C539" i="1"/>
  <c r="D538" i="1"/>
  <c r="C538" i="1"/>
  <c r="D537" i="1"/>
  <c r="C537" i="1"/>
  <c r="C536" i="1"/>
  <c r="D535" i="1"/>
  <c r="C535" i="1"/>
  <c r="D534" i="1"/>
  <c r="C534" i="1"/>
  <c r="D533" i="1"/>
  <c r="C533" i="1"/>
  <c r="D532" i="1"/>
  <c r="C532" i="1"/>
  <c r="D531" i="1"/>
  <c r="D528" i="1"/>
  <c r="G528" i="1" s="1"/>
  <c r="C528" i="1"/>
  <c r="D527" i="1"/>
  <c r="C527" i="1"/>
  <c r="D526" i="1"/>
  <c r="D525" i="1"/>
  <c r="C525" i="1"/>
  <c r="D524" i="1"/>
  <c r="C524" i="1"/>
  <c r="D523" i="1"/>
  <c r="D522" i="1"/>
  <c r="C522" i="1"/>
  <c r="D521" i="1"/>
  <c r="C521" i="1"/>
  <c r="D520" i="1"/>
  <c r="C520" i="1"/>
  <c r="D519" i="1"/>
  <c r="C519" i="1"/>
  <c r="D518" i="1"/>
  <c r="C518" i="1"/>
  <c r="D517" i="1"/>
  <c r="D515" i="1"/>
  <c r="C515" i="1"/>
  <c r="D514" i="1"/>
  <c r="C514" i="1"/>
  <c r="D513" i="1"/>
  <c r="C513" i="1"/>
  <c r="D512" i="1"/>
  <c r="C512" i="1"/>
  <c r="D511" i="1"/>
  <c r="C511" i="1"/>
  <c r="D510" i="1"/>
  <c r="C510" i="1"/>
  <c r="D509" i="1"/>
  <c r="C509" i="1"/>
  <c r="D507" i="1"/>
  <c r="C507" i="1"/>
  <c r="D506" i="1"/>
  <c r="C506" i="1"/>
  <c r="D505" i="1"/>
  <c r="C505" i="1"/>
  <c r="D504" i="1"/>
  <c r="C504" i="1"/>
  <c r="D503" i="1"/>
  <c r="D502" i="1"/>
  <c r="C502" i="1"/>
  <c r="D501" i="1"/>
  <c r="C501" i="1"/>
  <c r="D500" i="1"/>
  <c r="C500" i="1"/>
  <c r="D499" i="1"/>
  <c r="C499" i="1"/>
  <c r="D498" i="1"/>
  <c r="C498" i="1"/>
  <c r="D497" i="1"/>
  <c r="C497" i="1"/>
  <c r="D496" i="1"/>
  <c r="D495" i="1"/>
  <c r="C495" i="1"/>
  <c r="D494" i="1"/>
  <c r="C494" i="1"/>
  <c r="D493" i="1"/>
  <c r="C493" i="1"/>
  <c r="D492" i="1"/>
  <c r="C492" i="1"/>
  <c r="D490" i="1"/>
  <c r="C490" i="1"/>
  <c r="D489" i="1"/>
  <c r="C489" i="1"/>
  <c r="D488" i="1"/>
  <c r="C488" i="1"/>
  <c r="D487" i="1"/>
  <c r="C487" i="1"/>
  <c r="D486" i="1"/>
  <c r="C486" i="1"/>
  <c r="D484" i="1"/>
  <c r="C484" i="1"/>
  <c r="D483" i="1"/>
  <c r="C483" i="1"/>
  <c r="D482" i="1"/>
  <c r="C482" i="1"/>
  <c r="D481" i="1"/>
  <c r="C481" i="1"/>
  <c r="D480" i="1"/>
  <c r="C480" i="1"/>
  <c r="D479" i="1"/>
  <c r="D478" i="1"/>
  <c r="C478" i="1"/>
  <c r="D477" i="1"/>
  <c r="C477" i="1"/>
  <c r="D476" i="1"/>
  <c r="C476" i="1"/>
  <c r="D475" i="1"/>
  <c r="C475" i="1"/>
  <c r="C474" i="1"/>
  <c r="D472" i="1"/>
  <c r="C472" i="1"/>
  <c r="D471" i="1"/>
  <c r="C471" i="1"/>
  <c r="D470" i="1"/>
  <c r="D469" i="1"/>
  <c r="C469" i="1"/>
  <c r="D468" i="1"/>
  <c r="C468" i="1"/>
  <c r="D467" i="1"/>
  <c r="C467" i="1"/>
  <c r="D466" i="1"/>
  <c r="C466" i="1"/>
  <c r="D465" i="1"/>
  <c r="C465" i="1"/>
  <c r="D464" i="1"/>
  <c r="D463" i="1"/>
  <c r="C463" i="1"/>
  <c r="D462" i="1"/>
  <c r="C462" i="1"/>
  <c r="D461" i="1"/>
  <c r="C461" i="1"/>
  <c r="D459" i="1"/>
  <c r="C459" i="1"/>
  <c r="D458" i="1"/>
  <c r="C458" i="1"/>
  <c r="D457" i="1"/>
  <c r="C457" i="1"/>
  <c r="D456" i="1"/>
  <c r="C456" i="1"/>
  <c r="D455" i="1"/>
  <c r="C455" i="1"/>
  <c r="D454" i="1"/>
  <c r="C454" i="1"/>
  <c r="D453" i="1"/>
  <c r="C453" i="1"/>
  <c r="D452" i="1"/>
  <c r="C452" i="1"/>
  <c r="D451" i="1"/>
  <c r="D450" i="1"/>
  <c r="C450" i="1"/>
  <c r="D449" i="1"/>
  <c r="C449" i="1"/>
  <c r="D448" i="1"/>
  <c r="C448" i="1"/>
  <c r="D447" i="1"/>
  <c r="C447" i="1"/>
  <c r="D446" i="1"/>
  <c r="D445" i="1"/>
  <c r="C445" i="1"/>
  <c r="D444" i="1"/>
  <c r="C444" i="1"/>
  <c r="D443" i="1"/>
  <c r="C443" i="1"/>
  <c r="D442" i="1"/>
  <c r="C442" i="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C423" i="1"/>
  <c r="C421" i="1"/>
  <c r="D416" i="1"/>
  <c r="C416" i="1"/>
  <c r="D415" i="1"/>
  <c r="C415" i="1"/>
  <c r="D414" i="1"/>
  <c r="C414" i="1"/>
  <c r="D411" i="1"/>
  <c r="C411" i="1"/>
  <c r="D410" i="1"/>
  <c r="C410" i="1"/>
  <c r="D409" i="1"/>
  <c r="C409" i="1"/>
  <c r="D408" i="1"/>
  <c r="C408" i="1"/>
  <c r="D407" i="1"/>
  <c r="D406" i="1"/>
  <c r="C406" i="1"/>
  <c r="D405" i="1"/>
  <c r="C405" i="1"/>
  <c r="D404" i="1"/>
  <c r="C404" i="1"/>
  <c r="D403" i="1"/>
  <c r="C403" i="1"/>
  <c r="D402" i="1"/>
  <c r="C402" i="1"/>
  <c r="D401" i="1"/>
  <c r="D400" i="1"/>
  <c r="C400" i="1"/>
  <c r="D399" i="1"/>
  <c r="C399" i="1"/>
  <c r="D398" i="1"/>
  <c r="C398" i="1"/>
  <c r="D397" i="1"/>
  <c r="C397" i="1"/>
  <c r="C396" i="1"/>
  <c r="D395" i="1"/>
  <c r="C395" i="1"/>
  <c r="D394" i="1"/>
  <c r="C394"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H372" i="1" s="1"/>
  <c r="C372" i="1"/>
  <c r="D371" i="1"/>
  <c r="C371" i="1"/>
  <c r="D370" i="1"/>
  <c r="H370" i="1" s="1"/>
  <c r="C370" i="1"/>
  <c r="D369" i="1"/>
  <c r="D367" i="1"/>
  <c r="C367" i="1"/>
  <c r="D366" i="1"/>
  <c r="C366" i="1"/>
  <c r="D365" i="1"/>
  <c r="C365" i="1"/>
  <c r="D364" i="1"/>
  <c r="C364" i="1"/>
  <c r="D363" i="1"/>
  <c r="H363" i="1" s="1"/>
  <c r="C363" i="1"/>
  <c r="D362" i="1"/>
  <c r="C362" i="1"/>
  <c r="C361" i="1"/>
  <c r="D360" i="1"/>
  <c r="C360" i="1"/>
  <c r="D359" i="1"/>
  <c r="C359" i="1"/>
  <c r="D358" i="1"/>
  <c r="C358" i="1"/>
  <c r="C357" i="1"/>
  <c r="D354" i="1"/>
  <c r="C354" i="1"/>
  <c r="D352" i="1"/>
  <c r="C352" i="1"/>
  <c r="D351" i="1"/>
  <c r="C351" i="1"/>
  <c r="D350" i="1"/>
  <c r="C350" i="1"/>
  <c r="D349" i="1"/>
  <c r="D348" i="1"/>
  <c r="C348" i="1"/>
  <c r="D347" i="1"/>
  <c r="C347" i="1"/>
  <c r="D346" i="1"/>
  <c r="C346" i="1"/>
  <c r="D345" i="1"/>
  <c r="C345" i="1"/>
  <c r="C344" i="1"/>
  <c r="D343" i="1"/>
  <c r="C343" i="1"/>
  <c r="D342" i="1"/>
  <c r="C342" i="1"/>
  <c r="D340" i="1"/>
  <c r="C340" i="1"/>
  <c r="D339" i="1"/>
  <c r="C339" i="1"/>
  <c r="D338" i="1"/>
  <c r="C338" i="1"/>
  <c r="D337" i="1"/>
  <c r="C337" i="1"/>
  <c r="D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1" i="1"/>
  <c r="C321" i="1"/>
  <c r="D320" i="1"/>
  <c r="C320" i="1"/>
  <c r="D319" i="1"/>
  <c r="C319" i="1"/>
  <c r="D318" i="1"/>
  <c r="C318" i="1"/>
  <c r="D317" i="1"/>
  <c r="C317" i="1"/>
  <c r="D315" i="1"/>
  <c r="C315" i="1"/>
  <c r="D314" i="1"/>
  <c r="C314" i="1"/>
  <c r="D313" i="1"/>
  <c r="C313" i="1"/>
  <c r="D312" i="1"/>
  <c r="C312" i="1"/>
  <c r="D311" i="1"/>
  <c r="C311" i="1"/>
  <c r="D310" i="1"/>
  <c r="C310" i="1"/>
  <c r="C309" i="1"/>
  <c r="H309" i="1" s="1"/>
  <c r="D308" i="1"/>
  <c r="C308" i="1"/>
  <c r="D307" i="1"/>
  <c r="C307" i="1"/>
  <c r="D306" i="1"/>
  <c r="C306" i="1"/>
  <c r="D302" i="1"/>
  <c r="C302" i="1"/>
  <c r="D301" i="1"/>
  <c r="C301" i="1"/>
  <c r="D300" i="1"/>
  <c r="C300" i="1"/>
  <c r="D299" i="1"/>
  <c r="C299" i="1"/>
  <c r="D298" i="1"/>
  <c r="C298" i="1"/>
  <c r="C294"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C274" i="1"/>
  <c r="D273" i="1"/>
  <c r="C273" i="1"/>
  <c r="D272" i="1"/>
  <c r="C272" i="1"/>
  <c r="D271" i="1"/>
  <c r="C271" i="1"/>
  <c r="D270" i="1"/>
  <c r="D268" i="1"/>
  <c r="C268" i="1"/>
  <c r="C267" i="1"/>
  <c r="D266" i="1"/>
  <c r="C266" i="1"/>
  <c r="D264" i="1"/>
  <c r="C264" i="1"/>
  <c r="D263" i="1"/>
  <c r="C263" i="1"/>
  <c r="D262" i="1"/>
  <c r="C262" i="1"/>
  <c r="D261" i="1"/>
  <c r="C261" i="1"/>
  <c r="D260" i="1"/>
  <c r="C260" i="1"/>
  <c r="D257" i="1"/>
  <c r="C257" i="1"/>
  <c r="D256" i="1"/>
  <c r="C256" i="1"/>
  <c r="D255" i="1"/>
  <c r="C255" i="1"/>
  <c r="D254" i="1"/>
  <c r="C254" i="1"/>
  <c r="C253" i="1"/>
  <c r="D252" i="1"/>
  <c r="C252" i="1"/>
  <c r="D251" i="1"/>
  <c r="C251" i="1"/>
  <c r="C250"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3" i="1"/>
  <c r="D232" i="1"/>
  <c r="C232" i="1"/>
  <c r="D231" i="1"/>
  <c r="C231" i="1"/>
  <c r="D230" i="1"/>
  <c r="C230" i="1"/>
  <c r="D229" i="1"/>
  <c r="C229" i="1"/>
  <c r="D228" i="1"/>
  <c r="C228" i="1"/>
  <c r="D227" i="1"/>
  <c r="D225" i="1"/>
  <c r="C225" i="1"/>
  <c r="D224" i="1"/>
  <c r="C224" i="1"/>
  <c r="D223" i="1"/>
  <c r="C223" i="1"/>
  <c r="D222" i="1"/>
  <c r="C222" i="1"/>
  <c r="D220" i="1"/>
  <c r="C220" i="1"/>
  <c r="D219" i="1"/>
  <c r="C219" i="1"/>
  <c r="D216" i="1"/>
  <c r="C216" i="1"/>
  <c r="D215" i="1"/>
  <c r="C215" i="1"/>
  <c r="D214" i="1"/>
  <c r="C214" i="1"/>
  <c r="D213" i="1"/>
  <c r="C213" i="1"/>
  <c r="D212" i="1"/>
  <c r="C212" i="1"/>
  <c r="D211" i="1"/>
  <c r="C211" i="1"/>
  <c r="D210" i="1"/>
  <c r="C210" i="1"/>
  <c r="D209" i="1"/>
  <c r="C209" i="1"/>
  <c r="D208" i="1"/>
  <c r="C208" i="1"/>
  <c r="D207" i="1"/>
  <c r="C207" i="1"/>
  <c r="D206" i="1"/>
  <c r="C206" i="1"/>
  <c r="D205" i="1"/>
  <c r="C205" i="1"/>
  <c r="D203" i="1"/>
  <c r="C203" i="1"/>
  <c r="D202" i="1"/>
  <c r="C202" i="1"/>
  <c r="D201" i="1"/>
  <c r="C201" i="1"/>
  <c r="D200" i="1"/>
  <c r="C200" i="1"/>
  <c r="C199" i="1"/>
  <c r="D197" i="1"/>
  <c r="C197" i="1"/>
  <c r="D196" i="1"/>
  <c r="C196" i="1"/>
  <c r="D195" i="1"/>
  <c r="C195" i="1"/>
  <c r="D194" i="1"/>
  <c r="C194" i="1"/>
  <c r="D193" i="1"/>
  <c r="C193" i="1"/>
  <c r="D192" i="1"/>
  <c r="C192" i="1"/>
  <c r="D191" i="1"/>
  <c r="C191"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C166" i="1"/>
  <c r="D165" i="1"/>
  <c r="C165" i="1"/>
  <c r="D164" i="1"/>
  <c r="C164" i="1"/>
  <c r="G164" i="1" s="1"/>
  <c r="D163" i="1"/>
  <c r="C163" i="1"/>
  <c r="D162" i="1"/>
  <c r="C162" i="1"/>
  <c r="D159" i="1"/>
  <c r="C159" i="1"/>
  <c r="D158" i="1"/>
  <c r="C158" i="1"/>
  <c r="D157" i="1"/>
  <c r="C157" i="1"/>
  <c r="D156" i="1"/>
  <c r="C156"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D129" i="1"/>
  <c r="C129" i="1"/>
  <c r="D128" i="1"/>
  <c r="C128" i="1"/>
  <c r="D127" i="1"/>
  <c r="C127" i="1"/>
  <c r="D126" i="1"/>
  <c r="C126" i="1"/>
  <c r="D124" i="1"/>
  <c r="C124" i="1"/>
  <c r="D123" i="1"/>
  <c r="C123" i="1"/>
  <c r="D120" i="1"/>
  <c r="C120" i="1"/>
  <c r="D119" i="1"/>
  <c r="C119" i="1"/>
  <c r="D118" i="1"/>
  <c r="C118" i="1"/>
  <c r="D117" i="1"/>
  <c r="C117" i="1"/>
  <c r="D116" i="1"/>
  <c r="C116" i="1"/>
  <c r="D115" i="1"/>
  <c r="C115" i="1"/>
  <c r="D114" i="1"/>
  <c r="C114" i="1"/>
  <c r="D113" i="1"/>
  <c r="C113" i="1"/>
  <c r="D112" i="1"/>
  <c r="C112" i="1"/>
  <c r="D111" i="1"/>
  <c r="C111" i="1"/>
  <c r="D110" i="1"/>
  <c r="C110" i="1"/>
  <c r="D109" i="1"/>
  <c r="C109" i="1"/>
  <c r="D107" i="1"/>
  <c r="C107" i="1"/>
  <c r="D106" i="1"/>
  <c r="C106" i="1"/>
  <c r="D105" i="1"/>
  <c r="C105" i="1"/>
  <c r="D104" i="1"/>
  <c r="C104"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D77" i="1"/>
  <c r="C77" i="1"/>
  <c r="D76" i="1"/>
  <c r="C76" i="1"/>
  <c r="D75" i="1"/>
  <c r="C75" i="1"/>
  <c r="D74" i="1"/>
  <c r="C74" i="1"/>
  <c r="C73" i="1"/>
  <c r="D72" i="1"/>
  <c r="C72" i="1"/>
  <c r="D71" i="1"/>
  <c r="C71" i="1"/>
  <c r="C70" i="1"/>
  <c r="D69" i="1"/>
  <c r="C69" i="1"/>
  <c r="D68" i="1"/>
  <c r="C68" i="1"/>
  <c r="C67" i="1"/>
  <c r="D66" i="1"/>
  <c r="C66" i="1"/>
  <c r="D65" i="1"/>
  <c r="C65" i="1"/>
  <c r="C64" i="1"/>
  <c r="D63" i="1"/>
  <c r="C63" i="1"/>
  <c r="D62" i="1"/>
  <c r="C62" i="1"/>
  <c r="D61" i="1"/>
  <c r="C61" i="1"/>
  <c r="C60" i="1"/>
  <c r="D59" i="1"/>
  <c r="C59" i="1"/>
  <c r="D58" i="1"/>
  <c r="C58" i="1"/>
  <c r="C57" i="1"/>
  <c r="D56" i="1"/>
  <c r="C56" i="1"/>
  <c r="D55" i="1"/>
  <c r="C55" i="1"/>
  <c r="C54" i="1"/>
  <c r="D53" i="1"/>
  <c r="C53" i="1"/>
  <c r="D52" i="1"/>
  <c r="C52" i="1"/>
  <c r="D51" i="1"/>
  <c r="C51" i="1"/>
  <c r="D50" i="1"/>
  <c r="C50" i="1"/>
  <c r="C49" i="1"/>
  <c r="D48" i="1"/>
  <c r="C48" i="1"/>
  <c r="D47" i="1"/>
  <c r="C47" i="1"/>
  <c r="C46" i="1"/>
  <c r="D44" i="1"/>
  <c r="C44" i="1"/>
  <c r="D43" i="1"/>
  <c r="C43" i="1"/>
  <c r="D42" i="1"/>
  <c r="C42" i="1"/>
  <c r="D41" i="1"/>
  <c r="C41" i="1"/>
  <c r="D40" i="1"/>
  <c r="C40"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G1471" i="1" l="1"/>
  <c r="H1471" i="1"/>
  <c r="G1516" i="1"/>
  <c r="F118" i="6"/>
  <c r="D1514" i="1"/>
  <c r="H1514" i="1" s="1"/>
  <c r="G1513" i="1"/>
  <c r="G1512" i="1"/>
  <c r="F82" i="6"/>
  <c r="D1478" i="1"/>
  <c r="H1478" i="1" s="1"/>
  <c r="G1451" i="1"/>
  <c r="F54" i="6"/>
  <c r="D1450" i="1"/>
  <c r="F291" i="5"/>
  <c r="C1295" i="1"/>
  <c r="J1580" i="1"/>
  <c r="H1580" i="1"/>
  <c r="G1580" i="1"/>
  <c r="I1580" i="1" s="1"/>
  <c r="J1578" i="1"/>
  <c r="H1578" i="1"/>
  <c r="G1578" i="1"/>
  <c r="I1578" i="1" s="1"/>
  <c r="H1577" i="1"/>
  <c r="G1577" i="1"/>
  <c r="D38" i="7"/>
  <c r="C1572" i="1"/>
  <c r="J1575" i="1"/>
  <c r="H1575" i="1"/>
  <c r="G1575" i="1"/>
  <c r="J1573" i="1"/>
  <c r="H1573" i="1"/>
  <c r="G1573" i="1"/>
  <c r="H1572" i="1"/>
  <c r="G1572" i="1"/>
  <c r="H34" i="3"/>
  <c r="C1555" i="1"/>
  <c r="H1569" i="1"/>
  <c r="G1569" i="1"/>
  <c r="I1569" i="1" s="1"/>
  <c r="H1567" i="1"/>
  <c r="G1567" i="1"/>
  <c r="I1567" i="1" s="1"/>
  <c r="H1565" i="1"/>
  <c r="G1565" i="1"/>
  <c r="I1565" i="1" s="1"/>
  <c r="I34" i="3"/>
  <c r="D1555" i="1"/>
  <c r="J1562" i="1"/>
  <c r="H1562" i="1"/>
  <c r="G1562" i="1"/>
  <c r="I1562" i="1" s="1"/>
  <c r="J1560" i="1"/>
  <c r="H1560" i="1"/>
  <c r="G1560" i="1"/>
  <c r="I1560" i="1" s="1"/>
  <c r="J1558" i="1"/>
  <c r="H1558" i="1"/>
  <c r="G1558" i="1"/>
  <c r="I1558" i="1" s="1"/>
  <c r="E5" i="7"/>
  <c r="D1539" i="1"/>
  <c r="J1554" i="1"/>
  <c r="H1554" i="1"/>
  <c r="G1554" i="1"/>
  <c r="I1554" i="1" s="1"/>
  <c r="D5" i="7"/>
  <c r="C1539" i="1"/>
  <c r="J1552" i="1"/>
  <c r="H1552" i="1"/>
  <c r="G1552" i="1"/>
  <c r="I1552" i="1" s="1"/>
  <c r="J1550" i="1"/>
  <c r="H1550" i="1"/>
  <c r="G1550" i="1"/>
  <c r="I1550" i="1" s="1"/>
  <c r="J1548" i="1"/>
  <c r="H1548" i="1"/>
  <c r="G1548" i="1"/>
  <c r="I1548" i="1" s="1"/>
  <c r="G1547" i="1"/>
  <c r="H1547" i="1"/>
  <c r="G1546" i="1"/>
  <c r="I1546" i="1" s="1"/>
  <c r="G1545" i="1"/>
  <c r="H1545" i="1"/>
  <c r="I1545" i="1" s="1"/>
  <c r="G1544" i="1"/>
  <c r="H1544" i="1"/>
  <c r="J1544" i="1"/>
  <c r="G1543" i="1"/>
  <c r="I1543" i="1" s="1"/>
  <c r="H1543" i="1"/>
  <c r="G1542" i="1"/>
  <c r="G1541" i="1"/>
  <c r="H1541" i="1"/>
  <c r="I1541" i="1" s="1"/>
  <c r="G1540" i="1"/>
  <c r="H1540" i="1"/>
  <c r="G1539" i="1"/>
  <c r="H1539" i="1"/>
  <c r="C1635" i="1"/>
  <c r="G1673" i="1"/>
  <c r="H1669" i="1"/>
  <c r="G1669" i="1"/>
  <c r="H1666" i="1"/>
  <c r="H1664" i="1"/>
  <c r="G1665" i="1"/>
  <c r="G1663" i="1"/>
  <c r="H1659" i="1"/>
  <c r="G1661" i="1"/>
  <c r="G1654" i="1"/>
  <c r="G1649" i="1"/>
  <c r="G1647" i="1"/>
  <c r="G1646" i="1"/>
  <c r="G1644" i="1"/>
  <c r="H1644" i="1"/>
  <c r="G1641" i="1"/>
  <c r="G1639" i="1"/>
  <c r="D51" i="8"/>
  <c r="D45" i="8" s="1"/>
  <c r="I40" i="3" s="1"/>
  <c r="G1638" i="1"/>
  <c r="H1636" i="1"/>
  <c r="G1627" i="1"/>
  <c r="H1623" i="1"/>
  <c r="G1625" i="1"/>
  <c r="G1633" i="1"/>
  <c r="G1631" i="1"/>
  <c r="H1682" i="1"/>
  <c r="G1681" i="1"/>
  <c r="G1683" i="1"/>
  <c r="G1601" i="1"/>
  <c r="G1619" i="1"/>
  <c r="G1617" i="1"/>
  <c r="G1615" i="1"/>
  <c r="H1598" i="1"/>
  <c r="D6" i="8"/>
  <c r="C1583" i="1" s="1"/>
  <c r="H1583" i="1" s="1"/>
  <c r="H1612" i="1"/>
  <c r="G1609" i="1"/>
  <c r="G1607" i="1"/>
  <c r="G1606" i="1"/>
  <c r="G1604" i="1"/>
  <c r="H1604" i="1"/>
  <c r="H1594" i="1"/>
  <c r="G1589" i="1"/>
  <c r="G1585" i="1"/>
  <c r="H1586" i="1"/>
  <c r="G1525" i="1"/>
  <c r="D1510" i="1"/>
  <c r="H1510" i="1" s="1"/>
  <c r="G1519" i="1"/>
  <c r="G1518" i="1"/>
  <c r="G1515" i="1"/>
  <c r="G1514" i="1"/>
  <c r="G1511" i="1"/>
  <c r="G1510" i="1"/>
  <c r="G1503" i="1"/>
  <c r="F107" i="6"/>
  <c r="G1478" i="1"/>
  <c r="G1482" i="1"/>
  <c r="G1477" i="1"/>
  <c r="G1474" i="1"/>
  <c r="G1473" i="1"/>
  <c r="F61" i="6"/>
  <c r="G1457" i="1"/>
  <c r="G1460" i="1"/>
  <c r="G1456" i="1"/>
  <c r="G1449" i="1"/>
  <c r="G1444" i="1"/>
  <c r="G1435" i="1"/>
  <c r="G1405" i="1"/>
  <c r="G1403" i="1"/>
  <c r="G1371" i="1"/>
  <c r="E317" i="9"/>
  <c r="B317" i="9" s="1"/>
  <c r="H1028" i="1"/>
  <c r="C1132" i="1"/>
  <c r="H1142" i="1"/>
  <c r="G1144" i="1"/>
  <c r="H1229" i="1"/>
  <c r="C1252" i="1"/>
  <c r="H1368" i="1"/>
  <c r="F56" i="5"/>
  <c r="F82" i="5"/>
  <c r="H314" i="9"/>
  <c r="D219" i="5"/>
  <c r="C1223" i="1" s="1"/>
  <c r="G1116" i="1"/>
  <c r="G1169" i="1"/>
  <c r="C1215" i="1"/>
  <c r="E219" i="5"/>
  <c r="C1087" i="1"/>
  <c r="G1087" i="1" s="1"/>
  <c r="H1015" i="1"/>
  <c r="H1081" i="1"/>
  <c r="H1094" i="1"/>
  <c r="G1096" i="1"/>
  <c r="H1098" i="1"/>
  <c r="G1100" i="1"/>
  <c r="H1102" i="1"/>
  <c r="G1032" i="1"/>
  <c r="H1106" i="1"/>
  <c r="G1209" i="1"/>
  <c r="G1211" i="1"/>
  <c r="G1030" i="1"/>
  <c r="H1166" i="1"/>
  <c r="G1016" i="1"/>
  <c r="H1113" i="1"/>
  <c r="G1254" i="1"/>
  <c r="C1148" i="1"/>
  <c r="G1189" i="1"/>
  <c r="C1224" i="1"/>
  <c r="C1300" i="1"/>
  <c r="G1300" i="1" s="1"/>
  <c r="G1215" i="1"/>
  <c r="G1108" i="1"/>
  <c r="C1112" i="1"/>
  <c r="G1112" i="1" s="1"/>
  <c r="H1137" i="1"/>
  <c r="G1198" i="1"/>
  <c r="D1207" i="1"/>
  <c r="G1218" i="1"/>
  <c r="H1321" i="1"/>
  <c r="C1068" i="1"/>
  <c r="C1170" i="1"/>
  <c r="D1208" i="1"/>
  <c r="C1260" i="1"/>
  <c r="H1260" i="1" s="1"/>
  <c r="H1289" i="1"/>
  <c r="H1304" i="1"/>
  <c r="H1328" i="1"/>
  <c r="H1336" i="1"/>
  <c r="H1378" i="1"/>
  <c r="H1382" i="1"/>
  <c r="D70" i="5"/>
  <c r="C1075" i="1" s="1"/>
  <c r="F120" i="5"/>
  <c r="E119" i="5"/>
  <c r="D1124" i="1" s="1"/>
  <c r="H1018" i="1"/>
  <c r="H1020" i="1"/>
  <c r="H1022" i="1"/>
  <c r="G1080" i="1"/>
  <c r="G1084" i="1"/>
  <c r="G1099" i="1"/>
  <c r="G1136" i="1"/>
  <c r="H1197" i="1"/>
  <c r="H1329" i="1"/>
  <c r="H1400" i="1"/>
  <c r="G1048" i="1"/>
  <c r="G1063" i="1"/>
  <c r="G1148" i="1"/>
  <c r="H1161" i="1"/>
  <c r="H1236" i="1"/>
  <c r="H1261" i="1"/>
  <c r="H1274" i="1"/>
  <c r="H1297" i="1"/>
  <c r="H1308" i="1"/>
  <c r="H1353" i="1"/>
  <c r="H1361" i="1"/>
  <c r="E340" i="9"/>
  <c r="B340" i="9" s="1"/>
  <c r="G1014" i="1"/>
  <c r="H1045" i="1"/>
  <c r="H1049" i="1"/>
  <c r="G1059" i="1"/>
  <c r="H1062" i="1"/>
  <c r="G1064" i="1"/>
  <c r="H1066" i="1"/>
  <c r="H1129" i="1"/>
  <c r="G1149" i="1"/>
  <c r="G1151" i="1"/>
  <c r="H1158" i="1"/>
  <c r="H1162" i="1"/>
  <c r="G1179" i="1"/>
  <c r="H1196" i="1"/>
  <c r="H1216" i="1"/>
  <c r="G1222" i="1"/>
  <c r="G1235" i="1"/>
  <c r="G1237" i="1"/>
  <c r="G1241" i="1"/>
  <c r="G1243" i="1"/>
  <c r="H1245" i="1"/>
  <c r="G1257" i="1"/>
  <c r="G1269" i="1"/>
  <c r="G1277" i="1"/>
  <c r="G1313" i="1"/>
  <c r="G1321" i="1"/>
  <c r="H1340" i="1"/>
  <c r="H1360" i="1"/>
  <c r="H1366" i="1"/>
  <c r="H1375" i="1"/>
  <c r="H1379" i="1"/>
  <c r="H1391" i="1"/>
  <c r="H1395" i="1"/>
  <c r="E323" i="9"/>
  <c r="B323" i="9" s="1"/>
  <c r="H1398" i="1"/>
  <c r="H1394" i="1"/>
  <c r="E335" i="9"/>
  <c r="B335" i="9" s="1"/>
  <c r="D1301" i="1"/>
  <c r="G1301" i="1" s="1"/>
  <c r="F297" i="5"/>
  <c r="H1384" i="1"/>
  <c r="G1387" i="1"/>
  <c r="G1264" i="1"/>
  <c r="G1305" i="1"/>
  <c r="G1251" i="1"/>
  <c r="G1289" i="1"/>
  <c r="E274" i="5"/>
  <c r="D1278" i="1" s="1"/>
  <c r="G1281" i="1"/>
  <c r="D1201" i="1"/>
  <c r="E319" i="9"/>
  <c r="B319" i="9" s="1"/>
  <c r="F181" i="5"/>
  <c r="E178" i="5"/>
  <c r="D1182" i="1" s="1"/>
  <c r="D1141" i="1"/>
  <c r="G1141" i="1" s="1"/>
  <c r="F341" i="9"/>
  <c r="B341" i="9" s="1"/>
  <c r="H1077" i="1"/>
  <c r="G1068" i="1"/>
  <c r="G1060" i="1"/>
  <c r="H1058" i="1"/>
  <c r="H1034" i="1"/>
  <c r="H336" i="9"/>
  <c r="H1016" i="1"/>
  <c r="H1027" i="1"/>
  <c r="H1167" i="1"/>
  <c r="H1348" i="1"/>
  <c r="H1372" i="1"/>
  <c r="H1388" i="1"/>
  <c r="F8" i="5"/>
  <c r="D12" i="5"/>
  <c r="C1017" i="1" s="1"/>
  <c r="F29" i="5"/>
  <c r="H1025" i="1"/>
  <c r="G1056" i="1"/>
  <c r="G1111" i="1"/>
  <c r="G1127" i="1"/>
  <c r="G1147" i="1"/>
  <c r="H1204" i="1"/>
  <c r="G1015" i="1"/>
  <c r="G1028" i="1"/>
  <c r="G1035" i="1"/>
  <c r="G1039" i="1"/>
  <c r="G1043" i="1"/>
  <c r="C1061" i="1"/>
  <c r="H1061" i="1" s="1"/>
  <c r="H1065" i="1"/>
  <c r="G1072" i="1"/>
  <c r="C1076" i="1"/>
  <c r="G1076" i="1" s="1"/>
  <c r="G1091" i="1"/>
  <c r="H1114" i="1"/>
  <c r="G1119" i="1"/>
  <c r="H1130" i="1"/>
  <c r="G1135" i="1"/>
  <c r="G1170" i="1"/>
  <c r="H1173" i="1"/>
  <c r="G1178" i="1"/>
  <c r="C1190" i="1"/>
  <c r="G1190" i="1" s="1"/>
  <c r="H1191" i="1"/>
  <c r="G1199" i="1"/>
  <c r="C1201" i="1"/>
  <c r="G1205" i="1"/>
  <c r="H1213" i="1"/>
  <c r="G1219" i="1"/>
  <c r="D1224" i="1"/>
  <c r="G1234" i="1"/>
  <c r="H1235" i="1"/>
  <c r="G1268" i="1"/>
  <c r="H1269" i="1"/>
  <c r="H1296" i="1"/>
  <c r="H1305" i="1"/>
  <c r="H1324" i="1"/>
  <c r="H1337" i="1"/>
  <c r="H1356" i="1"/>
  <c r="H1367" i="1"/>
  <c r="H1376" i="1"/>
  <c r="H1383" i="1"/>
  <c r="H1392" i="1"/>
  <c r="H1399" i="1"/>
  <c r="F19" i="5"/>
  <c r="D178" i="5"/>
  <c r="F220" i="5"/>
  <c r="E321" i="9"/>
  <c r="B321" i="9" s="1"/>
  <c r="G1052" i="1"/>
  <c r="H1154" i="1"/>
  <c r="H1288" i="1"/>
  <c r="H1316" i="1"/>
  <c r="G1036" i="1"/>
  <c r="H1038" i="1"/>
  <c r="H1042" i="1"/>
  <c r="G1044" i="1"/>
  <c r="H1069" i="1"/>
  <c r="H1086" i="1"/>
  <c r="G1088" i="1"/>
  <c r="H1090" i="1"/>
  <c r="G1092" i="1"/>
  <c r="H1101" i="1"/>
  <c r="H1105" i="1"/>
  <c r="G1120" i="1"/>
  <c r="H1122" i="1"/>
  <c r="D1132" i="1"/>
  <c r="G1132" i="1" s="1"/>
  <c r="H1138" i="1"/>
  <c r="G1194" i="1"/>
  <c r="G1196" i="1"/>
  <c r="C1208" i="1"/>
  <c r="H1208" i="1" s="1"/>
  <c r="G1210" i="1"/>
  <c r="G1214" i="1"/>
  <c r="G1216" i="1"/>
  <c r="G1221" i="1"/>
  <c r="G1225" i="1"/>
  <c r="G1227" i="1"/>
  <c r="G1231" i="1"/>
  <c r="H1232" i="1"/>
  <c r="G1238" i="1"/>
  <c r="H1240" i="1"/>
  <c r="G1242" i="1"/>
  <c r="G1246" i="1"/>
  <c r="H1248" i="1"/>
  <c r="G1250" i="1"/>
  <c r="H1251" i="1"/>
  <c r="G1261" i="1"/>
  <c r="H1266" i="1"/>
  <c r="G1272" i="1"/>
  <c r="G1276" i="1"/>
  <c r="H1277" i="1"/>
  <c r="G1280" i="1"/>
  <c r="H1281" i="1"/>
  <c r="G1297" i="1"/>
  <c r="H1313" i="1"/>
  <c r="G1329" i="1"/>
  <c r="H1332" i="1"/>
  <c r="H1345" i="1"/>
  <c r="G1361" i="1"/>
  <c r="H1364" i="1"/>
  <c r="H1371" i="1"/>
  <c r="G1379" i="1"/>
  <c r="H1380" i="1"/>
  <c r="H1387" i="1"/>
  <c r="G1395" i="1"/>
  <c r="H1396" i="1"/>
  <c r="F41" i="5"/>
  <c r="F45" i="5"/>
  <c r="G314" i="9"/>
  <c r="F197" i="5"/>
  <c r="F260" i="5"/>
  <c r="F35" i="5"/>
  <c r="E303" i="9"/>
  <c r="B303" i="9" s="1"/>
  <c r="E318" i="9"/>
  <c r="B318" i="9" s="1"/>
  <c r="E330" i="9"/>
  <c r="B330" i="9" s="1"/>
  <c r="G1247" i="1"/>
  <c r="H1247" i="1"/>
  <c r="G1341" i="1"/>
  <c r="H1341" i="1"/>
  <c r="G1369" i="1"/>
  <c r="H1369" i="1"/>
  <c r="G1385" i="1"/>
  <c r="H1385" i="1"/>
  <c r="H1014" i="1"/>
  <c r="H1019" i="1"/>
  <c r="H1021" i="1"/>
  <c r="H1023" i="1"/>
  <c r="G1047" i="1"/>
  <c r="G1067" i="1"/>
  <c r="G1079" i="1"/>
  <c r="G1103" i="1"/>
  <c r="G1184" i="1"/>
  <c r="H1184" i="1"/>
  <c r="G1203" i="1"/>
  <c r="H1203" i="1"/>
  <c r="G1258" i="1"/>
  <c r="H1258" i="1"/>
  <c r="G1285" i="1"/>
  <c r="H1285" i="1"/>
  <c r="G1317" i="1"/>
  <c r="H1317" i="1"/>
  <c r="G1349" i="1"/>
  <c r="H1349" i="1"/>
  <c r="G1373" i="1"/>
  <c r="H1373" i="1"/>
  <c r="G1389" i="1"/>
  <c r="H1389" i="1"/>
  <c r="G1013" i="1"/>
  <c r="H1026" i="1"/>
  <c r="H1029" i="1"/>
  <c r="H1031" i="1"/>
  <c r="H1033" i="1"/>
  <c r="G1040" i="1"/>
  <c r="G1051" i="1"/>
  <c r="G1055" i="1"/>
  <c r="H1057" i="1"/>
  <c r="G1071" i="1"/>
  <c r="H1073" i="1"/>
  <c r="H1078" i="1"/>
  <c r="G1083" i="1"/>
  <c r="H1085" i="1"/>
  <c r="G1104" i="1"/>
  <c r="H1170" i="1"/>
  <c r="H1174" i="1"/>
  <c r="G1212" i="1"/>
  <c r="H1212" i="1"/>
  <c r="G1244" i="1"/>
  <c r="H1244" i="1"/>
  <c r="G1293" i="1"/>
  <c r="H1293" i="1"/>
  <c r="H1312" i="1"/>
  <c r="G1325" i="1"/>
  <c r="H1325" i="1"/>
  <c r="H1344" i="1"/>
  <c r="G1357" i="1"/>
  <c r="H1357" i="1"/>
  <c r="H1370" i="1"/>
  <c r="G1377" i="1"/>
  <c r="H1377" i="1"/>
  <c r="H1386" i="1"/>
  <c r="G1393" i="1"/>
  <c r="H1393" i="1"/>
  <c r="G1228" i="1"/>
  <c r="H1228" i="1"/>
  <c r="G1239" i="1"/>
  <c r="H1239" i="1"/>
  <c r="G1273" i="1"/>
  <c r="H1273" i="1"/>
  <c r="G1309" i="1"/>
  <c r="H1309" i="1"/>
  <c r="H1041" i="1"/>
  <c r="H1050" i="1"/>
  <c r="H1054" i="1"/>
  <c r="H1070" i="1"/>
  <c r="H1082" i="1"/>
  <c r="H1089" i="1"/>
  <c r="G1095" i="1"/>
  <c r="H1097" i="1"/>
  <c r="G1128" i="1"/>
  <c r="H1151" i="1"/>
  <c r="H1171" i="1"/>
  <c r="H1177" i="1"/>
  <c r="H1185" i="1"/>
  <c r="G1187" i="1"/>
  <c r="H1187" i="1"/>
  <c r="G1200" i="1"/>
  <c r="H1200" i="1"/>
  <c r="G1265" i="1"/>
  <c r="H1265" i="1"/>
  <c r="H1320" i="1"/>
  <c r="G1333" i="1"/>
  <c r="H1333" i="1"/>
  <c r="H1352" i="1"/>
  <c r="G1365" i="1"/>
  <c r="H1365" i="1"/>
  <c r="H1374" i="1"/>
  <c r="G1381" i="1"/>
  <c r="H1381" i="1"/>
  <c r="H1390" i="1"/>
  <c r="G1397" i="1"/>
  <c r="H1397" i="1"/>
  <c r="G1107" i="1"/>
  <c r="H1109" i="1"/>
  <c r="H1118" i="1"/>
  <c r="G1123" i="1"/>
  <c r="H1126" i="1"/>
  <c r="G1131" i="1"/>
  <c r="H1133" i="1"/>
  <c r="G1143" i="1"/>
  <c r="H1145" i="1"/>
  <c r="H1150" i="1"/>
  <c r="G1153" i="1"/>
  <c r="G1155" i="1"/>
  <c r="G1163" i="1"/>
  <c r="G1165" i="1"/>
  <c r="G1167" i="1"/>
  <c r="H1178" i="1"/>
  <c r="G1192" i="1"/>
  <c r="G1197" i="1"/>
  <c r="G1217" i="1"/>
  <c r="G1220" i="1"/>
  <c r="G1233" i="1"/>
  <c r="G1236" i="1"/>
  <c r="G1252" i="1"/>
  <c r="G1262" i="1"/>
  <c r="G1270" i="1"/>
  <c r="G1284" i="1"/>
  <c r="G1292" i="1"/>
  <c r="G1308" i="1"/>
  <c r="G1316" i="1"/>
  <c r="G1324" i="1"/>
  <c r="G1332" i="1"/>
  <c r="G1340" i="1"/>
  <c r="G1348" i="1"/>
  <c r="G1356" i="1"/>
  <c r="G1364" i="1"/>
  <c r="G1368" i="1"/>
  <c r="G1372" i="1"/>
  <c r="G1376" i="1"/>
  <c r="G1380" i="1"/>
  <c r="G1384" i="1"/>
  <c r="G1388" i="1"/>
  <c r="G1392" i="1"/>
  <c r="G1396" i="1"/>
  <c r="G1400" i="1"/>
  <c r="E305" i="9"/>
  <c r="B305" i="9" s="1"/>
  <c r="E328" i="9"/>
  <c r="B328" i="9" s="1"/>
  <c r="E331" i="9"/>
  <c r="B331" i="9" s="1"/>
  <c r="E332" i="9"/>
  <c r="B332" i="9" s="1"/>
  <c r="H1110" i="1"/>
  <c r="G1115" i="1"/>
  <c r="H1117" i="1"/>
  <c r="H1125" i="1"/>
  <c r="H1134" i="1"/>
  <c r="G1139" i="1"/>
  <c r="H1146" i="1"/>
  <c r="H1155" i="1"/>
  <c r="H1157" i="1"/>
  <c r="G1159" i="1"/>
  <c r="G1171" i="1"/>
  <c r="G1174" i="1"/>
  <c r="G1185" i="1"/>
  <c r="G1188" i="1"/>
  <c r="H1192" i="1"/>
  <c r="G1204" i="1"/>
  <c r="G1213" i="1"/>
  <c r="H1217" i="1"/>
  <c r="H1220" i="1"/>
  <c r="G1229" i="1"/>
  <c r="H1233" i="1"/>
  <c r="G1240" i="1"/>
  <c r="G1245" i="1"/>
  <c r="G1248" i="1"/>
  <c r="H1252" i="1"/>
  <c r="H1262" i="1"/>
  <c r="G1266" i="1"/>
  <c r="H1270" i="1"/>
  <c r="G1274" i="1"/>
  <c r="H1284" i="1"/>
  <c r="G1288" i="1"/>
  <c r="H1292" i="1"/>
  <c r="G1296" i="1"/>
  <c r="G1304" i="1"/>
  <c r="G1312" i="1"/>
  <c r="G1320" i="1"/>
  <c r="G1328" i="1"/>
  <c r="G1336" i="1"/>
  <c r="G1344" i="1"/>
  <c r="G1352" i="1"/>
  <c r="G1360" i="1"/>
  <c r="G1363" i="1"/>
  <c r="G1366" i="1"/>
  <c r="G1370" i="1"/>
  <c r="G1374" i="1"/>
  <c r="G1378" i="1"/>
  <c r="G1382" i="1"/>
  <c r="G1386" i="1"/>
  <c r="G1390" i="1"/>
  <c r="G1394" i="1"/>
  <c r="G1398" i="1"/>
  <c r="E312" i="9"/>
  <c r="B312" i="9" s="1"/>
  <c r="E326" i="9"/>
  <c r="B326" i="9" s="1"/>
  <c r="H1053" i="1"/>
  <c r="H1046" i="1"/>
  <c r="H1037" i="1"/>
  <c r="G1031" i="1"/>
  <c r="H1030" i="1"/>
  <c r="G1029" i="1"/>
  <c r="G1027" i="1"/>
  <c r="D1024" i="1"/>
  <c r="H1024" i="1" s="1"/>
  <c r="G1026" i="1"/>
  <c r="G1025" i="1"/>
  <c r="G1023" i="1"/>
  <c r="G1022" i="1"/>
  <c r="G1021" i="1"/>
  <c r="G1020" i="1"/>
  <c r="G1018" i="1"/>
  <c r="G1019" i="1"/>
  <c r="H1013" i="1"/>
  <c r="G1177" i="1"/>
  <c r="F171" i="5"/>
  <c r="F8" i="4"/>
  <c r="H82" i="9"/>
  <c r="E269" i="4"/>
  <c r="D265" i="1" s="1"/>
  <c r="E56" i="9"/>
  <c r="B56" i="9" s="1"/>
  <c r="E52" i="9"/>
  <c r="B52" i="9" s="1"/>
  <c r="E48" i="9"/>
  <c r="B48" i="9" s="1"/>
  <c r="F235" i="9"/>
  <c r="B235" i="9" s="1"/>
  <c r="E32" i="9"/>
  <c r="B32" i="9" s="1"/>
  <c r="G220" i="1"/>
  <c r="C446" i="1"/>
  <c r="C508" i="1"/>
  <c r="G510" i="1"/>
  <c r="C627" i="1"/>
  <c r="H781" i="1"/>
  <c r="H785" i="1"/>
  <c r="H797" i="1"/>
  <c r="H813" i="1"/>
  <c r="C227" i="1"/>
  <c r="C349" i="1"/>
  <c r="C353" i="1"/>
  <c r="H353" i="1" s="1"/>
  <c r="C426" i="1"/>
  <c r="C464" i="1"/>
  <c r="C470" i="1"/>
  <c r="G480" i="1"/>
  <c r="G484" i="1"/>
  <c r="H487" i="1"/>
  <c r="C491" i="1"/>
  <c r="C630" i="1"/>
  <c r="H630" i="1" s="1"/>
  <c r="C336" i="1"/>
  <c r="C393" i="1"/>
  <c r="C439" i="1"/>
  <c r="H606" i="1"/>
  <c r="H617" i="1"/>
  <c r="C624" i="1"/>
  <c r="H362" i="1"/>
  <c r="H371" i="1"/>
  <c r="H167" i="1"/>
  <c r="H347" i="1"/>
  <c r="H369" i="1"/>
  <c r="G506" i="1"/>
  <c r="H377" i="1"/>
  <c r="G545" i="1"/>
  <c r="H598" i="1"/>
  <c r="G891" i="1"/>
  <c r="E170" i="9"/>
  <c r="B170" i="9" s="1"/>
  <c r="E168" i="9"/>
  <c r="B168" i="9" s="1"/>
  <c r="F291" i="9"/>
  <c r="F290" i="9"/>
  <c r="B290" i="9" s="1"/>
  <c r="F287" i="9"/>
  <c r="B287" i="9" s="1"/>
  <c r="E152" i="9"/>
  <c r="B152" i="9" s="1"/>
  <c r="E144" i="9"/>
  <c r="E140" i="9"/>
  <c r="B140" i="9" s="1"/>
  <c r="E136" i="9"/>
  <c r="B136" i="9" s="1"/>
  <c r="E128" i="9"/>
  <c r="B128" i="9" s="1"/>
  <c r="E120" i="9"/>
  <c r="B120" i="9" s="1"/>
  <c r="E104" i="9"/>
  <c r="F267" i="9"/>
  <c r="B267" i="9" s="1"/>
  <c r="F279" i="9"/>
  <c r="B279" i="9" s="1"/>
  <c r="F288" i="9"/>
  <c r="H817" i="1"/>
  <c r="H829" i="1"/>
  <c r="F379" i="4"/>
  <c r="F254" i="9"/>
  <c r="F258" i="9"/>
  <c r="F266" i="9"/>
  <c r="F274" i="9"/>
  <c r="B274" i="9" s="1"/>
  <c r="F278" i="9"/>
  <c r="F286" i="9"/>
  <c r="B286" i="9" s="1"/>
  <c r="F292" i="9"/>
  <c r="F83" i="4"/>
  <c r="E27" i="9"/>
  <c r="B27" i="9" s="1"/>
  <c r="G273" i="1"/>
  <c r="G291" i="1"/>
  <c r="G609" i="1"/>
  <c r="H611" i="1"/>
  <c r="G888" i="1"/>
  <c r="F355" i="4"/>
  <c r="E431" i="4"/>
  <c r="D425" i="1" s="1"/>
  <c r="H323" i="1"/>
  <c r="G498" i="1"/>
  <c r="G511" i="1"/>
  <c r="G513" i="1"/>
  <c r="G961" i="1"/>
  <c r="E51" i="9"/>
  <c r="B51" i="9" s="1"/>
  <c r="H306" i="1"/>
  <c r="H319" i="1"/>
  <c r="H338" i="1"/>
  <c r="H354" i="1"/>
  <c r="H360" i="1"/>
  <c r="G462" i="1"/>
  <c r="G464" i="1"/>
  <c r="H468" i="1"/>
  <c r="G522" i="1"/>
  <c r="G763" i="1"/>
  <c r="H889" i="1"/>
  <c r="H891" i="1"/>
  <c r="H361" i="1"/>
  <c r="H292" i="1"/>
  <c r="E86" i="9"/>
  <c r="B86" i="9" s="1"/>
  <c r="H288" i="1"/>
  <c r="H277" i="1"/>
  <c r="H250" i="1"/>
  <c r="H5" i="1"/>
  <c r="H7" i="1"/>
  <c r="H9" i="1"/>
  <c r="G14" i="1"/>
  <c r="C35" i="1"/>
  <c r="G37" i="1"/>
  <c r="H42" i="1"/>
  <c r="H84" i="1"/>
  <c r="H113" i="1"/>
  <c r="H115" i="1"/>
  <c r="C122" i="1"/>
  <c r="G132" i="1"/>
  <c r="G134" i="1"/>
  <c r="H188" i="1"/>
  <c r="H206" i="1"/>
  <c r="G231" i="1"/>
  <c r="G476" i="1"/>
  <c r="G499" i="1"/>
  <c r="G520" i="1"/>
  <c r="C526" i="1"/>
  <c r="G526" i="1" s="1"/>
  <c r="C544" i="1"/>
  <c r="G625" i="1"/>
  <c r="G627" i="1"/>
  <c r="G629" i="1"/>
  <c r="G631" i="1"/>
  <c r="G735" i="1"/>
  <c r="G887" i="1"/>
  <c r="G960" i="1"/>
  <c r="F283" i="4"/>
  <c r="H491" i="1"/>
  <c r="C125" i="1"/>
  <c r="H125" i="1" s="1"/>
  <c r="C238" i="1"/>
  <c r="D426" i="1"/>
  <c r="G426" i="1" s="1"/>
  <c r="C479" i="1"/>
  <c r="G479" i="1" s="1"/>
  <c r="C517" i="1"/>
  <c r="G517" i="1" s="1"/>
  <c r="C615" i="1"/>
  <c r="G615" i="1" s="1"/>
  <c r="G523" i="1"/>
  <c r="C4" i="1"/>
  <c r="H23" i="1"/>
  <c r="C32" i="1"/>
  <c r="G32" i="1" s="1"/>
  <c r="G38" i="1"/>
  <c r="H88" i="1"/>
  <c r="H90" i="1"/>
  <c r="G96" i="1"/>
  <c r="H114" i="1"/>
  <c r="H126" i="1"/>
  <c r="H209" i="1"/>
  <c r="G236" i="1"/>
  <c r="G243" i="1"/>
  <c r="C285" i="1"/>
  <c r="H285" i="1" s="1"/>
  <c r="H298" i="1"/>
  <c r="C341" i="1"/>
  <c r="H341" i="1" s="1"/>
  <c r="G414" i="1"/>
  <c r="G445" i="1"/>
  <c r="H472" i="1"/>
  <c r="G481" i="1"/>
  <c r="G488" i="1"/>
  <c r="G492" i="1"/>
  <c r="H505" i="1"/>
  <c r="G507" i="1"/>
  <c r="G541" i="1"/>
  <c r="G560" i="1"/>
  <c r="G594" i="1"/>
  <c r="G598" i="1"/>
  <c r="G602" i="1"/>
  <c r="G606" i="1"/>
  <c r="G776" i="1"/>
  <c r="G792" i="1"/>
  <c r="G800" i="1"/>
  <c r="G808" i="1"/>
  <c r="G824" i="1"/>
  <c r="G832" i="1"/>
  <c r="H852" i="1"/>
  <c r="H854" i="1"/>
  <c r="H856" i="1"/>
  <c r="H858" i="1"/>
  <c r="H860" i="1"/>
  <c r="H862" i="1"/>
  <c r="H864" i="1"/>
  <c r="H866" i="1"/>
  <c r="H868" i="1"/>
  <c r="H870" i="1"/>
  <c r="H872" i="1"/>
  <c r="H874" i="1"/>
  <c r="H876" i="1"/>
  <c r="H878" i="1"/>
  <c r="H880" i="1"/>
  <c r="H882" i="1"/>
  <c r="H884" i="1"/>
  <c r="H886" i="1"/>
  <c r="H179" i="1"/>
  <c r="G319" i="1"/>
  <c r="H327" i="1"/>
  <c r="G331" i="1"/>
  <c r="G335" i="1"/>
  <c r="G383" i="1"/>
  <c r="G387" i="1"/>
  <c r="G399" i="1"/>
  <c r="G489" i="1"/>
  <c r="G493" i="1"/>
  <c r="H495" i="1"/>
  <c r="H509" i="1"/>
  <c r="H513" i="1"/>
  <c r="G514" i="1"/>
  <c r="G519" i="1"/>
  <c r="H599" i="1"/>
  <c r="H607" i="1"/>
  <c r="H621" i="1"/>
  <c r="G722" i="1"/>
  <c r="G726" i="1"/>
  <c r="G25" i="1"/>
  <c r="H117" i="1"/>
  <c r="H129" i="1"/>
  <c r="H342" i="1"/>
  <c r="G392" i="1"/>
  <c r="G491" i="1"/>
  <c r="H498" i="1"/>
  <c r="G505" i="1"/>
  <c r="G515" i="1"/>
  <c r="H518" i="1"/>
  <c r="H522" i="1"/>
  <c r="G527" i="1"/>
  <c r="G554" i="1"/>
  <c r="G610" i="1"/>
  <c r="G764" i="1"/>
  <c r="H778" i="1"/>
  <c r="H780" i="1"/>
  <c r="H782" i="1"/>
  <c r="H794" i="1"/>
  <c r="H796" i="1"/>
  <c r="H810" i="1"/>
  <c r="H812" i="1"/>
  <c r="H814" i="1"/>
  <c r="H816" i="1"/>
  <c r="H826" i="1"/>
  <c r="H828" i="1"/>
  <c r="H888" i="1"/>
  <c r="G892" i="1"/>
  <c r="E172" i="9"/>
  <c r="B172" i="9" s="1"/>
  <c r="H184" i="1"/>
  <c r="G267" i="1"/>
  <c r="H326" i="1"/>
  <c r="G351" i="1"/>
  <c r="H436" i="1"/>
  <c r="G442" i="1"/>
  <c r="G446" i="1"/>
  <c r="G450" i="1"/>
  <c r="H480" i="1"/>
  <c r="G500" i="1"/>
  <c r="H502" i="1"/>
  <c r="G524" i="1"/>
  <c r="H526" i="1"/>
  <c r="G540" i="1"/>
  <c r="G557" i="1"/>
  <c r="G593" i="1"/>
  <c r="H595" i="1"/>
  <c r="G597" i="1"/>
  <c r="H603" i="1"/>
  <c r="G605" i="1"/>
  <c r="H765" i="1"/>
  <c r="G767" i="1"/>
  <c r="G773" i="1"/>
  <c r="G777" i="1"/>
  <c r="G797" i="1"/>
  <c r="G801" i="1"/>
  <c r="G805" i="1"/>
  <c r="G809" i="1"/>
  <c r="G829" i="1"/>
  <c r="G833" i="1"/>
  <c r="G837" i="1"/>
  <c r="H839" i="1"/>
  <c r="G841" i="1"/>
  <c r="H851" i="1"/>
  <c r="H853" i="1"/>
  <c r="H855" i="1"/>
  <c r="H857" i="1"/>
  <c r="H859" i="1"/>
  <c r="H861" i="1"/>
  <c r="H863" i="1"/>
  <c r="H865" i="1"/>
  <c r="H867" i="1"/>
  <c r="H869" i="1"/>
  <c r="H871" i="1"/>
  <c r="H873" i="1"/>
  <c r="H875" i="1"/>
  <c r="H877" i="1"/>
  <c r="H879" i="1"/>
  <c r="H881" i="1"/>
  <c r="H883" i="1"/>
  <c r="H885" i="1"/>
  <c r="H887" i="1"/>
  <c r="H890" i="1"/>
  <c r="H893" i="1"/>
  <c r="G963" i="1"/>
  <c r="E230" i="4"/>
  <c r="D226" i="1" s="1"/>
  <c r="E66" i="9"/>
  <c r="B66" i="9" s="1"/>
  <c r="E58" i="9"/>
  <c r="B58" i="9" s="1"/>
  <c r="H187" i="1"/>
  <c r="G94" i="1"/>
  <c r="G92" i="1"/>
  <c r="H17" i="1"/>
  <c r="H894" i="1"/>
  <c r="G894" i="1"/>
  <c r="H900" i="1"/>
  <c r="G900" i="1"/>
  <c r="H908" i="1"/>
  <c r="G908" i="1"/>
  <c r="H912" i="1"/>
  <c r="G912" i="1"/>
  <c r="H916" i="1"/>
  <c r="G916" i="1"/>
  <c r="H920" i="1"/>
  <c r="G920" i="1"/>
  <c r="H926" i="1"/>
  <c r="G926" i="1"/>
  <c r="H930" i="1"/>
  <c r="G930" i="1"/>
  <c r="H934" i="1"/>
  <c r="G934" i="1"/>
  <c r="H938" i="1"/>
  <c r="G938" i="1"/>
  <c r="H942" i="1"/>
  <c r="G942" i="1"/>
  <c r="H946" i="1"/>
  <c r="G946" i="1"/>
  <c r="H950" i="1"/>
  <c r="G950" i="1"/>
  <c r="H958" i="1"/>
  <c r="G958" i="1"/>
  <c r="G50" i="1"/>
  <c r="G52" i="1"/>
  <c r="G106" i="1"/>
  <c r="G159" i="1"/>
  <c r="G171" i="1"/>
  <c r="G201" i="1"/>
  <c r="G205" i="1"/>
  <c r="H223" i="1"/>
  <c r="H243" i="1"/>
  <c r="H252" i="1"/>
  <c r="G259" i="1"/>
  <c r="G288" i="1"/>
  <c r="C293" i="1"/>
  <c r="H293" i="1" s="1"/>
  <c r="G314" i="1"/>
  <c r="H318" i="1"/>
  <c r="C322" i="1"/>
  <c r="H322" i="1" s="1"/>
  <c r="H339" i="1"/>
  <c r="H343" i="1"/>
  <c r="G359" i="1"/>
  <c r="G363" i="1"/>
  <c r="G367" i="1"/>
  <c r="G376" i="1"/>
  <c r="G404" i="1"/>
  <c r="G429" i="1"/>
  <c r="G435" i="1"/>
  <c r="H461" i="1"/>
  <c r="H476" i="1"/>
  <c r="G477" i="1"/>
  <c r="G483" i="1"/>
  <c r="H489" i="1"/>
  <c r="G490" i="1"/>
  <c r="G497" i="1"/>
  <c r="G504" i="1"/>
  <c r="H511" i="1"/>
  <c r="G512" i="1"/>
  <c r="H520" i="1"/>
  <c r="G521" i="1"/>
  <c r="H528" i="1"/>
  <c r="G531" i="1"/>
  <c r="G563" i="1"/>
  <c r="G599" i="1"/>
  <c r="G607" i="1"/>
  <c r="G727" i="1"/>
  <c r="G742" i="1"/>
  <c r="G748" i="1"/>
  <c r="H777" i="1"/>
  <c r="H790" i="1"/>
  <c r="H792" i="1"/>
  <c r="H809" i="1"/>
  <c r="H822" i="1"/>
  <c r="H824" i="1"/>
  <c r="G843" i="1"/>
  <c r="G544" i="1"/>
  <c r="H896" i="1"/>
  <c r="G896" i="1"/>
  <c r="H898" i="1"/>
  <c r="G898" i="1"/>
  <c r="H904" i="1"/>
  <c r="G904" i="1"/>
  <c r="H906" i="1"/>
  <c r="G906" i="1"/>
  <c r="H910" i="1"/>
  <c r="G910" i="1"/>
  <c r="H914" i="1"/>
  <c r="G914" i="1"/>
  <c r="H918" i="1"/>
  <c r="G918" i="1"/>
  <c r="H922" i="1"/>
  <c r="G922" i="1"/>
  <c r="H928" i="1"/>
  <c r="G928" i="1"/>
  <c r="H932" i="1"/>
  <c r="G932" i="1"/>
  <c r="H936" i="1"/>
  <c r="G936" i="1"/>
  <c r="H940" i="1"/>
  <c r="G940" i="1"/>
  <c r="H944" i="1"/>
  <c r="G944" i="1"/>
  <c r="H948" i="1"/>
  <c r="G948" i="1"/>
  <c r="H952" i="1"/>
  <c r="G952" i="1"/>
  <c r="H954" i="1"/>
  <c r="G954" i="1"/>
  <c r="H956" i="1"/>
  <c r="G956" i="1"/>
  <c r="G290" i="1"/>
  <c r="G292" i="1"/>
  <c r="H335" i="1"/>
  <c r="H351" i="1"/>
  <c r="C451" i="1"/>
  <c r="G451" i="1" s="1"/>
  <c r="G487" i="1"/>
  <c r="G495" i="1"/>
  <c r="G502" i="1"/>
  <c r="G509" i="1"/>
  <c r="G518" i="1"/>
  <c r="H594" i="1"/>
  <c r="H602" i="1"/>
  <c r="H61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90"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D431" i="4"/>
  <c r="C425" i="1" s="1"/>
  <c r="H902" i="1"/>
  <c r="G902" i="1"/>
  <c r="H924" i="1"/>
  <c r="G924" i="1"/>
  <c r="H75" i="1"/>
  <c r="H77" i="1"/>
  <c r="H80" i="1"/>
  <c r="H98" i="1"/>
  <c r="G105" i="1"/>
  <c r="H109" i="1"/>
  <c r="H144" i="1"/>
  <c r="G176" i="1"/>
  <c r="H193" i="1"/>
  <c r="H195" i="1"/>
  <c r="C204" i="1"/>
  <c r="H204" i="1" s="1"/>
  <c r="D218" i="1"/>
  <c r="H218" i="1" s="1"/>
  <c r="H227" i="1"/>
  <c r="H229" i="1"/>
  <c r="G241" i="1"/>
  <c r="H253" i="1"/>
  <c r="H257" i="1"/>
  <c r="G260" i="1"/>
  <c r="H264" i="1"/>
  <c r="G287" i="1"/>
  <c r="G294" i="1"/>
  <c r="H299" i="1"/>
  <c r="H301" i="1"/>
  <c r="H314" i="1"/>
  <c r="G347" i="1"/>
  <c r="H350" i="1"/>
  <c r="G430" i="1"/>
  <c r="G434" i="1"/>
  <c r="G436" i="1"/>
  <c r="H439" i="1"/>
  <c r="G475" i="1"/>
  <c r="H484" i="1"/>
  <c r="G486" i="1"/>
  <c r="H493" i="1"/>
  <c r="G494" i="1"/>
  <c r="H500" i="1"/>
  <c r="G501" i="1"/>
  <c r="H507" i="1"/>
  <c r="G508" i="1"/>
  <c r="H515" i="1"/>
  <c r="H524" i="1"/>
  <c r="G525" i="1"/>
  <c r="G534" i="1"/>
  <c r="G538" i="1"/>
  <c r="G550" i="1"/>
  <c r="G595" i="1"/>
  <c r="D601" i="1"/>
  <c r="G601" i="1" s="1"/>
  <c r="G603" i="1"/>
  <c r="G611" i="1"/>
  <c r="H616" i="1"/>
  <c r="H636" i="1"/>
  <c r="H732" i="1"/>
  <c r="G739" i="1"/>
  <c r="G745" i="1"/>
  <c r="G753" i="1"/>
  <c r="G755" i="1"/>
  <c r="G761" i="1"/>
  <c r="G766" i="1"/>
  <c r="H772" i="1"/>
  <c r="G785" i="1"/>
  <c r="G793" i="1"/>
  <c r="H802" i="1"/>
  <c r="H804" i="1"/>
  <c r="G817" i="1"/>
  <c r="H821" i="1"/>
  <c r="G825" i="1"/>
  <c r="H834" i="1"/>
  <c r="G836" i="1"/>
  <c r="G889" i="1"/>
  <c r="G893" i="1"/>
  <c r="D106" i="4"/>
  <c r="C102" i="1" s="1"/>
  <c r="F120" i="4"/>
  <c r="F141" i="4"/>
  <c r="D406" i="4"/>
  <c r="F412" i="4"/>
  <c r="F656" i="4"/>
  <c r="F243" i="9"/>
  <c r="B243" i="9" s="1"/>
  <c r="H961" i="1"/>
  <c r="F225" i="4"/>
  <c r="F428" i="4"/>
  <c r="E597" i="4"/>
  <c r="D591" i="1" s="1"/>
  <c r="D597" i="4"/>
  <c r="E629" i="4"/>
  <c r="D623" i="1" s="1"/>
  <c r="E125" i="9"/>
  <c r="B125" i="9" s="1"/>
  <c r="E141" i="9"/>
  <c r="B141" i="9" s="1"/>
  <c r="F244" i="9"/>
  <c r="F248" i="9"/>
  <c r="B248" i="9" s="1"/>
  <c r="F252" i="9"/>
  <c r="D137" i="1"/>
  <c r="H137" i="1" s="1"/>
  <c r="D238" i="1"/>
  <c r="G592" i="1"/>
  <c r="H592" i="1"/>
  <c r="G600" i="1"/>
  <c r="H600" i="1"/>
  <c r="H756" i="1"/>
  <c r="G756" i="1"/>
  <c r="H784" i="1"/>
  <c r="G784" i="1"/>
  <c r="F427" i="4"/>
  <c r="C422" i="1"/>
  <c r="F509" i="4"/>
  <c r="C503" i="1"/>
  <c r="H10" i="1"/>
  <c r="H12" i="1"/>
  <c r="H41" i="1"/>
  <c r="G43" i="1"/>
  <c r="G46" i="1"/>
  <c r="H51" i="1"/>
  <c r="H56" i="1"/>
  <c r="H63" i="1"/>
  <c r="G71" i="1"/>
  <c r="G73" i="1"/>
  <c r="H86" i="1"/>
  <c r="G100" i="1"/>
  <c r="H104" i="1"/>
  <c r="G118" i="1"/>
  <c r="G124" i="1"/>
  <c r="G138" i="1"/>
  <c r="H163" i="1"/>
  <c r="H381" i="1"/>
  <c r="G381" i="1"/>
  <c r="H478" i="1"/>
  <c r="G478" i="1"/>
  <c r="H653" i="1"/>
  <c r="G653" i="1"/>
  <c r="H655" i="1"/>
  <c r="G655" i="1"/>
  <c r="H675" i="1"/>
  <c r="G675" i="1"/>
  <c r="H677" i="1"/>
  <c r="G677" i="1"/>
  <c r="H679" i="1"/>
  <c r="G679" i="1"/>
  <c r="H681" i="1"/>
  <c r="G681" i="1"/>
  <c r="H683" i="1"/>
  <c r="G683" i="1"/>
  <c r="H685" i="1"/>
  <c r="G685" i="1"/>
  <c r="H687" i="1"/>
  <c r="G687" i="1"/>
  <c r="H689" i="1"/>
  <c r="G689" i="1"/>
  <c r="H691" i="1"/>
  <c r="G691" i="1"/>
  <c r="H693" i="1"/>
  <c r="G693" i="1"/>
  <c r="H695" i="1"/>
  <c r="G695" i="1"/>
  <c r="H697" i="1"/>
  <c r="G697" i="1"/>
  <c r="H723" i="1"/>
  <c r="G723" i="1"/>
  <c r="H474" i="1"/>
  <c r="G474" i="1"/>
  <c r="G608" i="1"/>
  <c r="H608" i="1"/>
  <c r="F502" i="4"/>
  <c r="C496" i="1"/>
  <c r="G80" i="1"/>
  <c r="G188" i="1"/>
  <c r="H205" i="1"/>
  <c r="H331" i="1"/>
  <c r="H482" i="1"/>
  <c r="G482" i="1"/>
  <c r="G596" i="1"/>
  <c r="H596" i="1"/>
  <c r="G604" i="1"/>
  <c r="H604" i="1"/>
  <c r="G612" i="1"/>
  <c r="H612" i="1"/>
  <c r="F246" i="4"/>
  <c r="C242" i="1"/>
  <c r="G242" i="1" s="1"/>
  <c r="D479" i="4"/>
  <c r="F480" i="4"/>
  <c r="F557" i="4"/>
  <c r="C551" i="1"/>
  <c r="G551" i="1" s="1"/>
  <c r="H96" i="1"/>
  <c r="G15" i="1"/>
  <c r="H36" i="1"/>
  <c r="H38" i="1"/>
  <c r="H40" i="1"/>
  <c r="H46" i="1"/>
  <c r="H48" i="1"/>
  <c r="G59" i="1"/>
  <c r="H62" i="1"/>
  <c r="H66" i="1"/>
  <c r="H68" i="1"/>
  <c r="G72" i="1"/>
  <c r="H83" i="1"/>
  <c r="H85" i="1"/>
  <c r="H107" i="1"/>
  <c r="G111" i="1"/>
  <c r="G127" i="1"/>
  <c r="H147" i="1"/>
  <c r="H151" i="1"/>
  <c r="H153" i="1"/>
  <c r="C279" i="1"/>
  <c r="H279" i="1" s="1"/>
  <c r="H334" i="1"/>
  <c r="G388" i="1"/>
  <c r="G452" i="1"/>
  <c r="H452" i="1"/>
  <c r="H789" i="1"/>
  <c r="G789" i="1"/>
  <c r="G167" i="1"/>
  <c r="H172" i="1"/>
  <c r="G180" i="1"/>
  <c r="G194" i="1"/>
  <c r="H203" i="1"/>
  <c r="G209" i="1"/>
  <c r="G245" i="1"/>
  <c r="H268" i="1"/>
  <c r="G271" i="1"/>
  <c r="G289" i="1"/>
  <c r="G310" i="1"/>
  <c r="H313" i="1"/>
  <c r="G323" i="1"/>
  <c r="G343" i="1"/>
  <c r="H346" i="1"/>
  <c r="H358" i="1"/>
  <c r="H365" i="1"/>
  <c r="H367" i="1"/>
  <c r="H373" i="1"/>
  <c r="G400" i="1"/>
  <c r="G458" i="1"/>
  <c r="G463" i="1"/>
  <c r="H464" i="1"/>
  <c r="G472" i="1"/>
  <c r="H477" i="1"/>
  <c r="H481" i="1"/>
  <c r="H488" i="1"/>
  <c r="H492" i="1"/>
  <c r="H499" i="1"/>
  <c r="H506" i="1"/>
  <c r="H510" i="1"/>
  <c r="H514" i="1"/>
  <c r="H519" i="1"/>
  <c r="H523" i="1"/>
  <c r="H527" i="1"/>
  <c r="G556" i="1"/>
  <c r="H593" i="1"/>
  <c r="H597" i="1"/>
  <c r="H605" i="1"/>
  <c r="H609" i="1"/>
  <c r="H647" i="1"/>
  <c r="H741" i="1"/>
  <c r="G743" i="1"/>
  <c r="G747" i="1"/>
  <c r="G750" i="1"/>
  <c r="G781" i="1"/>
  <c r="H806" i="1"/>
  <c r="H808" i="1"/>
  <c r="H833" i="1"/>
  <c r="G646" i="1"/>
  <c r="H646" i="1"/>
  <c r="H654" i="1"/>
  <c r="G654" i="1"/>
  <c r="H656" i="1"/>
  <c r="G656" i="1"/>
  <c r="H676" i="1"/>
  <c r="G676" i="1"/>
  <c r="H678" i="1"/>
  <c r="G678" i="1"/>
  <c r="H680" i="1"/>
  <c r="G680" i="1"/>
  <c r="H682" i="1"/>
  <c r="G682" i="1"/>
  <c r="H684" i="1"/>
  <c r="G684" i="1"/>
  <c r="H686" i="1"/>
  <c r="G686" i="1"/>
  <c r="H688" i="1"/>
  <c r="G688" i="1"/>
  <c r="H690" i="1"/>
  <c r="G690" i="1"/>
  <c r="H692" i="1"/>
  <c r="G692" i="1"/>
  <c r="H694" i="1"/>
  <c r="G694" i="1"/>
  <c r="H696" i="1"/>
  <c r="G696" i="1"/>
  <c r="H698" i="1"/>
  <c r="G698" i="1"/>
  <c r="H962" i="1"/>
  <c r="G962" i="1"/>
  <c r="H169" i="1"/>
  <c r="H176" i="1"/>
  <c r="G185" i="1"/>
  <c r="H197" i="1"/>
  <c r="H202" i="1"/>
  <c r="H211" i="1"/>
  <c r="G223" i="1"/>
  <c r="H233" i="1"/>
  <c r="H235" i="1"/>
  <c r="H237" i="1"/>
  <c r="H246" i="1"/>
  <c r="H248" i="1"/>
  <c r="G256" i="1"/>
  <c r="H263" i="1"/>
  <c r="G278" i="1"/>
  <c r="H282" i="1"/>
  <c r="H289" i="1"/>
  <c r="G306" i="1"/>
  <c r="H310" i="1"/>
  <c r="G327" i="1"/>
  <c r="H330" i="1"/>
  <c r="G339" i="1"/>
  <c r="H357" i="1"/>
  <c r="H359" i="1"/>
  <c r="H364" i="1"/>
  <c r="H366" i="1"/>
  <c r="G372" i="1"/>
  <c r="G384" i="1"/>
  <c r="G408" i="1"/>
  <c r="H428" i="1"/>
  <c r="G438" i="1"/>
  <c r="H449" i="1"/>
  <c r="G455" i="1"/>
  <c r="H455" i="1"/>
  <c r="H467" i="1"/>
  <c r="H475" i="1"/>
  <c r="H483" i="1"/>
  <c r="H486" i="1"/>
  <c r="H490" i="1"/>
  <c r="H494" i="1"/>
  <c r="H497" i="1"/>
  <c r="H501" i="1"/>
  <c r="H504" i="1"/>
  <c r="H508" i="1"/>
  <c r="H512" i="1"/>
  <c r="H521" i="1"/>
  <c r="H525" i="1"/>
  <c r="G533" i="1"/>
  <c r="G537" i="1"/>
  <c r="G561" i="1"/>
  <c r="G613" i="1"/>
  <c r="H613" i="1"/>
  <c r="G730" i="1"/>
  <c r="H740" i="1"/>
  <c r="G740" i="1"/>
  <c r="H774" i="1"/>
  <c r="H776" i="1"/>
  <c r="H801" i="1"/>
  <c r="G813" i="1"/>
  <c r="G816" i="1"/>
  <c r="G821" i="1"/>
  <c r="G844" i="1"/>
  <c r="G846" i="1"/>
  <c r="G848" i="1"/>
  <c r="G850"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433" i="1"/>
  <c r="G439" i="1"/>
  <c r="H444" i="1"/>
  <c r="G454" i="1"/>
  <c r="G468" i="1"/>
  <c r="H471" i="1"/>
  <c r="G532" i="1"/>
  <c r="G536" i="1"/>
  <c r="G547" i="1"/>
  <c r="G553" i="1"/>
  <c r="G564" i="1"/>
  <c r="G617" i="1"/>
  <c r="H620" i="1"/>
  <c r="H650" i="1"/>
  <c r="H658" i="1"/>
  <c r="H749" i="1"/>
  <c r="G751" i="1"/>
  <c r="G758" i="1"/>
  <c r="H764" i="1"/>
  <c r="G769" i="1"/>
  <c r="H773" i="1"/>
  <c r="H786" i="1"/>
  <c r="H788" i="1"/>
  <c r="H793" i="1"/>
  <c r="H798" i="1"/>
  <c r="H800" i="1"/>
  <c r="H805" i="1"/>
  <c r="H818" i="1"/>
  <c r="H820" i="1"/>
  <c r="H825" i="1"/>
  <c r="H830" i="1"/>
  <c r="H832" i="1"/>
  <c r="H960" i="1"/>
  <c r="H964" i="1"/>
  <c r="H538" i="1"/>
  <c r="G548" i="1"/>
  <c r="G552" i="1"/>
  <c r="H554" i="1"/>
  <c r="G621" i="1"/>
  <c r="H748" i="1"/>
  <c r="H757" i="1"/>
  <c r="G759" i="1"/>
  <c r="H963"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D221" i="4"/>
  <c r="F222" i="4"/>
  <c r="E361" i="4"/>
  <c r="D356" i="1" s="1"/>
  <c r="F362" i="4"/>
  <c r="D491" i="4"/>
  <c r="F597" i="4"/>
  <c r="F74" i="4"/>
  <c r="F107" i="4"/>
  <c r="F194" i="4"/>
  <c r="F310" i="4"/>
  <c r="E479" i="4"/>
  <c r="D473" i="1" s="1"/>
  <c r="F271" i="9"/>
  <c r="B271" i="9" s="1"/>
  <c r="D43" i="4"/>
  <c r="F112" i="4"/>
  <c r="F160" i="4"/>
  <c r="F250" i="4"/>
  <c r="E522" i="4"/>
  <c r="D516" i="1" s="1"/>
  <c r="E57" i="9"/>
  <c r="B57" i="9" s="1"/>
  <c r="E61" i="9"/>
  <c r="B61" i="9" s="1"/>
  <c r="E69" i="9"/>
  <c r="B69" i="9" s="1"/>
  <c r="E77" i="9"/>
  <c r="B77" i="9" s="1"/>
  <c r="E89" i="9"/>
  <c r="B89" i="9" s="1"/>
  <c r="E97" i="9"/>
  <c r="B97" i="9" s="1"/>
  <c r="E109" i="9"/>
  <c r="B109" i="9" s="1"/>
  <c r="E117" i="9"/>
  <c r="B117" i="9" s="1"/>
  <c r="E133" i="9"/>
  <c r="B133" i="9" s="1"/>
  <c r="E149" i="9"/>
  <c r="B149" i="9" s="1"/>
  <c r="F245" i="9"/>
  <c r="B245" i="9" s="1"/>
  <c r="F253" i="9"/>
  <c r="B253" i="9" s="1"/>
  <c r="F257" i="9"/>
  <c r="B257" i="9" s="1"/>
  <c r="F264" i="9"/>
  <c r="B264" i="9" s="1"/>
  <c r="F91" i="4"/>
  <c r="E106" i="4"/>
  <c r="D102" i="1" s="1"/>
  <c r="D164" i="4"/>
  <c r="C160" i="1" s="1"/>
  <c r="E491" i="4"/>
  <c r="D485" i="1" s="1"/>
  <c r="E536" i="4"/>
  <c r="D530" i="1" s="1"/>
  <c r="E571" i="4"/>
  <c r="D565" i="1" s="1"/>
  <c r="F609" i="4"/>
  <c r="E116" i="9"/>
  <c r="E132" i="9"/>
  <c r="B132" i="9" s="1"/>
  <c r="E148" i="9"/>
  <c r="E169" i="9"/>
  <c r="B169" i="9" s="1"/>
  <c r="F255" i="9"/>
  <c r="B255" i="9" s="1"/>
  <c r="F259" i="9"/>
  <c r="B259" i="9" s="1"/>
  <c r="B266" i="9"/>
  <c r="F268" i="9"/>
  <c r="B268" i="9" s="1"/>
  <c r="F272" i="9"/>
  <c r="B272" i="9" s="1"/>
  <c r="H64" i="1"/>
  <c r="G64" i="1"/>
  <c r="H175" i="1"/>
  <c r="G175" i="1"/>
  <c r="G199" i="1"/>
  <c r="H199" i="1"/>
  <c r="G308" i="1"/>
  <c r="H308" i="1"/>
  <c r="G311" i="1"/>
  <c r="H311" i="1"/>
  <c r="G317" i="1"/>
  <c r="H317" i="1"/>
  <c r="G336" i="1"/>
  <c r="H336" i="1"/>
  <c r="G352" i="1"/>
  <c r="H352" i="1"/>
  <c r="H542" i="1"/>
  <c r="G542" i="1"/>
  <c r="G11" i="1"/>
  <c r="H93" i="1"/>
  <c r="H134" i="1"/>
  <c r="G140" i="1"/>
  <c r="G144" i="1"/>
  <c r="H157" i="1"/>
  <c r="G173" i="1"/>
  <c r="H173" i="1"/>
  <c r="G228" i="1"/>
  <c r="H245" i="1"/>
  <c r="H249" i="1"/>
  <c r="H275" i="1"/>
  <c r="G277" i="1"/>
  <c r="G358" i="1"/>
  <c r="G366" i="1"/>
  <c r="G371" i="1"/>
  <c r="G380" i="1"/>
  <c r="G423" i="1"/>
  <c r="H423" i="1"/>
  <c r="G589" i="1"/>
  <c r="H589" i="1"/>
  <c r="G622" i="1"/>
  <c r="H622" i="1"/>
  <c r="G648" i="1"/>
  <c r="H648" i="1"/>
  <c r="H720" i="1"/>
  <c r="G720" i="1"/>
  <c r="H725" i="1"/>
  <c r="G725" i="1"/>
  <c r="H783" i="1"/>
  <c r="G783" i="1"/>
  <c r="H791" i="1"/>
  <c r="G791" i="1"/>
  <c r="H807" i="1"/>
  <c r="G807" i="1"/>
  <c r="H815" i="1"/>
  <c r="G815" i="1"/>
  <c r="H24" i="1"/>
  <c r="H58" i="1"/>
  <c r="H97" i="1"/>
  <c r="H106" i="1"/>
  <c r="H112" i="1"/>
  <c r="G112" i="1"/>
  <c r="G115" i="1"/>
  <c r="H124" i="1"/>
  <c r="G133" i="1"/>
  <c r="H150" i="1"/>
  <c r="H159" i="1"/>
  <c r="H191" i="1"/>
  <c r="H208" i="1"/>
  <c r="G213" i="1"/>
  <c r="H287" i="1"/>
  <c r="G357" i="1"/>
  <c r="G361" i="1"/>
  <c r="G365" i="1"/>
  <c r="G370" i="1"/>
  <c r="G432" i="1"/>
  <c r="H432" i="1"/>
  <c r="G254" i="1"/>
  <c r="H254" i="1"/>
  <c r="G320" i="1"/>
  <c r="H320" i="1"/>
  <c r="G325" i="1"/>
  <c r="H325" i="1"/>
  <c r="G328" i="1"/>
  <c r="H328" i="1"/>
  <c r="G333" i="1"/>
  <c r="H333" i="1"/>
  <c r="G344" i="1"/>
  <c r="H344" i="1"/>
  <c r="G349" i="1"/>
  <c r="H349" i="1"/>
  <c r="H44" i="1"/>
  <c r="H53" i="1"/>
  <c r="H138" i="1"/>
  <c r="G142" i="1"/>
  <c r="H155" i="1"/>
  <c r="H231" i="1"/>
  <c r="G233" i="1"/>
  <c r="G240" i="1"/>
  <c r="H247" i="1"/>
  <c r="H273" i="1"/>
  <c r="G362" i="1"/>
  <c r="G440" i="1"/>
  <c r="H440" i="1"/>
  <c r="G456" i="1"/>
  <c r="H456" i="1"/>
  <c r="G466" i="1"/>
  <c r="H466" i="1"/>
  <c r="G469" i="1"/>
  <c r="H469" i="1"/>
  <c r="H546" i="1"/>
  <c r="G546" i="1"/>
  <c r="G559" i="1"/>
  <c r="G614" i="1"/>
  <c r="H614" i="1"/>
  <c r="G619" i="1"/>
  <c r="H619" i="1"/>
  <c r="H775" i="1"/>
  <c r="G775" i="1"/>
  <c r="H799" i="1"/>
  <c r="G799" i="1"/>
  <c r="H823" i="1"/>
  <c r="G823" i="1"/>
  <c r="H831" i="1"/>
  <c r="G831" i="1"/>
  <c r="H6" i="1"/>
  <c r="H8" i="1"/>
  <c r="G10" i="1"/>
  <c r="H22" i="1"/>
  <c r="H26" i="1"/>
  <c r="H47" i="1"/>
  <c r="H50" i="1"/>
  <c r="G83" i="1"/>
  <c r="G126" i="1"/>
  <c r="H146" i="1"/>
  <c r="H152" i="1"/>
  <c r="G162" i="1"/>
  <c r="H164" i="1"/>
  <c r="H168" i="1"/>
  <c r="H171" i="1"/>
  <c r="H189" i="1"/>
  <c r="G189" i="1"/>
  <c r="G193" i="1"/>
  <c r="H201" i="1"/>
  <c r="G215" i="1"/>
  <c r="H220" i="1"/>
  <c r="H222" i="1"/>
  <c r="G235" i="1"/>
  <c r="H256" i="1"/>
  <c r="H261" i="1"/>
  <c r="G272" i="1"/>
  <c r="H272" i="1"/>
  <c r="H291" i="1"/>
  <c r="G307" i="1"/>
  <c r="H307" i="1"/>
  <c r="G312" i="1"/>
  <c r="H312" i="1"/>
  <c r="G315" i="1"/>
  <c r="H315" i="1"/>
  <c r="G321" i="1"/>
  <c r="H321" i="1"/>
  <c r="G324" i="1"/>
  <c r="H324" i="1"/>
  <c r="G329" i="1"/>
  <c r="H329" i="1"/>
  <c r="G332" i="1"/>
  <c r="H332" i="1"/>
  <c r="G337" i="1"/>
  <c r="H337" i="1"/>
  <c r="G340" i="1"/>
  <c r="H340" i="1"/>
  <c r="G345" i="1"/>
  <c r="H345" i="1"/>
  <c r="G348" i="1"/>
  <c r="H348" i="1"/>
  <c r="G353" i="1"/>
  <c r="G375" i="1"/>
  <c r="H379" i="1"/>
  <c r="G379" i="1"/>
  <c r="G403" i="1"/>
  <c r="G437" i="1"/>
  <c r="H437" i="1"/>
  <c r="G448" i="1"/>
  <c r="H448" i="1"/>
  <c r="G453" i="1"/>
  <c r="H453" i="1"/>
  <c r="H558" i="1"/>
  <c r="G558" i="1"/>
  <c r="G645" i="1"/>
  <c r="H645" i="1"/>
  <c r="H760" i="1"/>
  <c r="G760" i="1"/>
  <c r="G772" i="1"/>
  <c r="G780" i="1"/>
  <c r="G788" i="1"/>
  <c r="G796" i="1"/>
  <c r="G804" i="1"/>
  <c r="G812" i="1"/>
  <c r="G820" i="1"/>
  <c r="G828" i="1"/>
  <c r="H836" i="1"/>
  <c r="G840" i="1"/>
  <c r="H842" i="1"/>
  <c r="G842" i="1"/>
  <c r="H15" i="1"/>
  <c r="G16" i="1"/>
  <c r="H18" i="1"/>
  <c r="G21" i="1"/>
  <c r="H33" i="1"/>
  <c r="H35" i="1"/>
  <c r="H37" i="1"/>
  <c r="H43" i="1"/>
  <c r="G48" i="1"/>
  <c r="H49" i="1"/>
  <c r="H52" i="1"/>
  <c r="G56" i="1"/>
  <c r="H59" i="1"/>
  <c r="H61" i="1"/>
  <c r="G67" i="1"/>
  <c r="H105" i="1"/>
  <c r="G107" i="1"/>
  <c r="H110" i="1"/>
  <c r="H178" i="1"/>
  <c r="G178" i="1"/>
  <c r="G179" i="1"/>
  <c r="G184" i="1"/>
  <c r="H200" i="1"/>
  <c r="G207" i="1"/>
  <c r="H207" i="1"/>
  <c r="H210" i="1"/>
  <c r="H224" i="1"/>
  <c r="G227" i="1"/>
  <c r="G252" i="1"/>
  <c r="H255" i="1"/>
  <c r="H260" i="1"/>
  <c r="H267" i="1"/>
  <c r="H290" i="1"/>
  <c r="H294" i="1"/>
  <c r="G360" i="1"/>
  <c r="G364" i="1"/>
  <c r="G369" i="1"/>
  <c r="G373" i="1"/>
  <c r="G396" i="1"/>
  <c r="G427" i="1"/>
  <c r="H427" i="1"/>
  <c r="G443" i="1"/>
  <c r="H443" i="1"/>
  <c r="G459" i="1"/>
  <c r="H459" i="1"/>
  <c r="G465" i="1"/>
  <c r="H465" i="1"/>
  <c r="G470" i="1"/>
  <c r="H470" i="1"/>
  <c r="G543" i="1"/>
  <c r="G549" i="1"/>
  <c r="H562" i="1"/>
  <c r="G562" i="1"/>
  <c r="G618" i="1"/>
  <c r="H618" i="1"/>
  <c r="H721" i="1"/>
  <c r="G721" i="1"/>
  <c r="H724" i="1"/>
  <c r="G724" i="1"/>
  <c r="H744" i="1"/>
  <c r="G744" i="1"/>
  <c r="H771" i="1"/>
  <c r="G771" i="1"/>
  <c r="H779" i="1"/>
  <c r="G779" i="1"/>
  <c r="H787" i="1"/>
  <c r="G787" i="1"/>
  <c r="H795" i="1"/>
  <c r="G795" i="1"/>
  <c r="H803" i="1"/>
  <c r="G803" i="1"/>
  <c r="H811" i="1"/>
  <c r="G811" i="1"/>
  <c r="H819" i="1"/>
  <c r="G819" i="1"/>
  <c r="H827" i="1"/>
  <c r="G827" i="1"/>
  <c r="H835" i="1"/>
  <c r="G835" i="1"/>
  <c r="H270" i="1"/>
  <c r="G298" i="1"/>
  <c r="G391" i="1"/>
  <c r="G407" i="1"/>
  <c r="G539" i="1"/>
  <c r="G555" i="1"/>
  <c r="G664" i="1"/>
  <c r="G666" i="1"/>
  <c r="G668" i="1"/>
  <c r="G670" i="1"/>
  <c r="G672" i="1"/>
  <c r="G734" i="1"/>
  <c r="H752" i="1"/>
  <c r="G752" i="1"/>
  <c r="H768" i="1"/>
  <c r="G768" i="1"/>
  <c r="H73" i="1"/>
  <c r="G76" i="1"/>
  <c r="H79" i="1"/>
  <c r="G82" i="1"/>
  <c r="G98" i="1"/>
  <c r="H101" i="1"/>
  <c r="G109" i="1"/>
  <c r="H118" i="1"/>
  <c r="H120" i="1"/>
  <c r="H123" i="1"/>
  <c r="H127" i="1"/>
  <c r="G139" i="1"/>
  <c r="G143" i="1"/>
  <c r="G147" i="1"/>
  <c r="G153" i="1"/>
  <c r="H154" i="1"/>
  <c r="H156" i="1"/>
  <c r="H158" i="1"/>
  <c r="G169" i="1"/>
  <c r="H170" i="1"/>
  <c r="H180" i="1"/>
  <c r="H185" i="1"/>
  <c r="G195" i="1"/>
  <c r="G203" i="1"/>
  <c r="G211" i="1"/>
  <c r="H212" i="1"/>
  <c r="H214" i="1"/>
  <c r="H216" i="1"/>
  <c r="G221" i="1"/>
  <c r="G229" i="1"/>
  <c r="G232" i="1"/>
  <c r="G237" i="1"/>
  <c r="H239" i="1"/>
  <c r="G244" i="1"/>
  <c r="G250" i="1"/>
  <c r="H251" i="1"/>
  <c r="H262" i="1"/>
  <c r="G264" i="1"/>
  <c r="H266" i="1"/>
  <c r="H274" i="1"/>
  <c r="H276" i="1"/>
  <c r="H300" i="1"/>
  <c r="G302" i="1"/>
  <c r="G309" i="1"/>
  <c r="G313" i="1"/>
  <c r="G318" i="1"/>
  <c r="G326" i="1"/>
  <c r="G330" i="1"/>
  <c r="G334" i="1"/>
  <c r="G338" i="1"/>
  <c r="G342" i="1"/>
  <c r="G346" i="1"/>
  <c r="G350" i="1"/>
  <c r="G354" i="1"/>
  <c r="G395" i="1"/>
  <c r="G411" i="1"/>
  <c r="G428" i="1"/>
  <c r="G433" i="1"/>
  <c r="G444" i="1"/>
  <c r="G449" i="1"/>
  <c r="G461" i="1"/>
  <c r="G467" i="1"/>
  <c r="G471" i="1"/>
  <c r="H534" i="1"/>
  <c r="G535" i="1"/>
  <c r="H550" i="1"/>
  <c r="G616" i="1"/>
  <c r="G620" i="1"/>
  <c r="G649" i="1"/>
  <c r="H649" i="1"/>
  <c r="H722" i="1"/>
  <c r="H726" i="1"/>
  <c r="G731" i="1"/>
  <c r="G774" i="1"/>
  <c r="G778" i="1"/>
  <c r="G782" i="1"/>
  <c r="G786" i="1"/>
  <c r="G790" i="1"/>
  <c r="G794" i="1"/>
  <c r="G798" i="1"/>
  <c r="G802" i="1"/>
  <c r="G806" i="1"/>
  <c r="G810" i="1"/>
  <c r="G814" i="1"/>
  <c r="G818" i="1"/>
  <c r="G822" i="1"/>
  <c r="G826" i="1"/>
  <c r="G830" i="1"/>
  <c r="G834" i="1"/>
  <c r="H847" i="1"/>
  <c r="G847" i="1"/>
  <c r="H850" i="1"/>
  <c r="H136" i="1"/>
  <c r="E59" i="9"/>
  <c r="B59" i="9" s="1"/>
  <c r="E71" i="9"/>
  <c r="B71" i="9" s="1"/>
  <c r="E87" i="9"/>
  <c r="B87" i="9" s="1"/>
  <c r="E91" i="9"/>
  <c r="B91" i="9" s="1"/>
  <c r="E103" i="9"/>
  <c r="B103" i="9" s="1"/>
  <c r="E107" i="9"/>
  <c r="B107" i="9" s="1"/>
  <c r="E113" i="9"/>
  <c r="B113" i="9" s="1"/>
  <c r="E119" i="9"/>
  <c r="B119" i="9" s="1"/>
  <c r="E123" i="9"/>
  <c r="B123" i="9" s="1"/>
  <c r="E129" i="9"/>
  <c r="B129" i="9" s="1"/>
  <c r="E135" i="9"/>
  <c r="B135" i="9" s="1"/>
  <c r="E145" i="9"/>
  <c r="B145" i="9" s="1"/>
  <c r="E151" i="9"/>
  <c r="B151" i="9" s="1"/>
  <c r="E167" i="9"/>
  <c r="B167" i="9" s="1"/>
  <c r="F231" i="9"/>
  <c r="B231" i="9" s="1"/>
  <c r="F234" i="9"/>
  <c r="B234" i="9" s="1"/>
  <c r="F269" i="9"/>
  <c r="B269" i="9" s="1"/>
  <c r="F283" i="9"/>
  <c r="B283" i="9" s="1"/>
  <c r="G738" i="1"/>
  <c r="G741" i="1"/>
  <c r="G746" i="1"/>
  <c r="G749" i="1"/>
  <c r="G754" i="1"/>
  <c r="G757" i="1"/>
  <c r="G762" i="1"/>
  <c r="G765" i="1"/>
  <c r="G849" i="1"/>
  <c r="F247" i="9"/>
  <c r="B247" i="9" s="1"/>
  <c r="F251" i="9"/>
  <c r="B251" i="9" s="1"/>
  <c r="F263" i="9"/>
  <c r="B263" i="9" s="1"/>
  <c r="G624" i="1"/>
  <c r="G626" i="1"/>
  <c r="G628" i="1"/>
  <c r="G630" i="1"/>
  <c r="G632" i="1"/>
  <c r="G636" i="1"/>
  <c r="G647" i="1"/>
  <c r="H657" i="1"/>
  <c r="G663" i="1"/>
  <c r="G665" i="1"/>
  <c r="G667" i="1"/>
  <c r="G669" i="1"/>
  <c r="G671" i="1"/>
  <c r="G673" i="1"/>
  <c r="H699" i="1"/>
  <c r="H705" i="1"/>
  <c r="H728" i="1"/>
  <c r="H745" i="1"/>
  <c r="H753" i="1"/>
  <c r="H761" i="1"/>
  <c r="H769" i="1"/>
  <c r="H848" i="1"/>
  <c r="E34" i="9"/>
  <c r="B34" i="9" s="1"/>
  <c r="E38" i="9"/>
  <c r="B38" i="9" s="1"/>
  <c r="E42" i="9"/>
  <c r="B42" i="9" s="1"/>
  <c r="E45" i="9"/>
  <c r="B45" i="9" s="1"/>
  <c r="E62" i="9"/>
  <c r="B62" i="9" s="1"/>
  <c r="E65" i="9"/>
  <c r="B65" i="9" s="1"/>
  <c r="E70" i="9"/>
  <c r="B70" i="9" s="1"/>
  <c r="E78" i="9"/>
  <c r="B78" i="9" s="1"/>
  <c r="E82" i="9"/>
  <c r="B82" i="9" s="1"/>
  <c r="E85" i="9"/>
  <c r="B85" i="9" s="1"/>
  <c r="E90" i="9"/>
  <c r="B90" i="9" s="1"/>
  <c r="E93" i="9"/>
  <c r="B93" i="9" s="1"/>
  <c r="E98" i="9"/>
  <c r="B98" i="9" s="1"/>
  <c r="E101" i="9"/>
  <c r="B101" i="9" s="1"/>
  <c r="E105" i="9"/>
  <c r="B105" i="9" s="1"/>
  <c r="E111" i="9"/>
  <c r="B111" i="9" s="1"/>
  <c r="E115" i="9"/>
  <c r="B115" i="9" s="1"/>
  <c r="E121" i="9"/>
  <c r="B121" i="9" s="1"/>
  <c r="E127" i="9"/>
  <c r="B127" i="9" s="1"/>
  <c r="E131" i="9"/>
  <c r="B131" i="9" s="1"/>
  <c r="E137" i="9"/>
  <c r="B137" i="9" s="1"/>
  <c r="E143" i="9"/>
  <c r="B143" i="9" s="1"/>
  <c r="E153" i="9"/>
  <c r="B153" i="9" s="1"/>
  <c r="E159" i="9"/>
  <c r="B159" i="9" s="1"/>
  <c r="F233" i="9"/>
  <c r="B233" i="9" s="1"/>
  <c r="F270" i="9"/>
  <c r="B270" i="9" s="1"/>
  <c r="F275" i="9"/>
  <c r="B275" i="9" s="1"/>
  <c r="F280" i="9"/>
  <c r="B280" i="9" s="1"/>
  <c r="F284" i="9"/>
  <c r="B284" i="9" s="1"/>
  <c r="G239" i="1"/>
  <c r="H241" i="1"/>
  <c r="E75" i="9"/>
  <c r="B75" i="9" s="1"/>
  <c r="E74" i="9"/>
  <c r="B74" i="9" s="1"/>
  <c r="E73" i="9"/>
  <c r="B73" i="9" s="1"/>
  <c r="F170" i="4"/>
  <c r="H142" i="1"/>
  <c r="H140" i="1"/>
  <c r="H132" i="1"/>
  <c r="D131" i="1"/>
  <c r="H131" i="1" s="1"/>
  <c r="G192" i="1"/>
  <c r="H192" i="1"/>
  <c r="G234" i="1"/>
  <c r="H234" i="1"/>
  <c r="G674" i="1"/>
  <c r="H674" i="1"/>
  <c r="H729" i="1"/>
  <c r="G729" i="1"/>
  <c r="H11" i="1"/>
  <c r="H14" i="1"/>
  <c r="H16" i="1"/>
  <c r="G17" i="1"/>
  <c r="H21" i="1"/>
  <c r="G24" i="1"/>
  <c r="G36" i="1"/>
  <c r="G40" i="1"/>
  <c r="G42" i="1"/>
  <c r="G47" i="1"/>
  <c r="G51" i="1"/>
  <c r="G58" i="1"/>
  <c r="G65" i="1"/>
  <c r="G66" i="1"/>
  <c r="G74" i="1"/>
  <c r="G75" i="1"/>
  <c r="G89" i="1"/>
  <c r="H89" i="1"/>
  <c r="H91" i="1"/>
  <c r="H92" i="1"/>
  <c r="H99" i="1"/>
  <c r="H100" i="1"/>
  <c r="G141" i="1"/>
  <c r="H141" i="1"/>
  <c r="G225" i="1"/>
  <c r="H225" i="1"/>
  <c r="G431" i="1"/>
  <c r="H431" i="1"/>
  <c r="G447" i="1"/>
  <c r="H447" i="1"/>
  <c r="G35" i="1"/>
  <c r="H94" i="1"/>
  <c r="G196" i="1"/>
  <c r="H196" i="1"/>
  <c r="G219" i="1"/>
  <c r="H219" i="1"/>
  <c r="G441" i="1"/>
  <c r="H441" i="1"/>
  <c r="G457" i="1"/>
  <c r="H457" i="1"/>
  <c r="G27" i="1"/>
  <c r="H27" i="1"/>
  <c r="G635" i="1"/>
  <c r="H635" i="1"/>
  <c r="G12" i="1"/>
  <c r="G68" i="1"/>
  <c r="G77" i="1"/>
  <c r="G113" i="1"/>
  <c r="H119" i="1"/>
  <c r="G119" i="1"/>
  <c r="H186" i="1"/>
  <c r="G186" i="1"/>
  <c r="G230" i="1"/>
  <c r="H230" i="1"/>
  <c r="G34" i="1"/>
  <c r="H34" i="1"/>
  <c r="G44" i="1"/>
  <c r="G49" i="1"/>
  <c r="G53" i="1"/>
  <c r="G61" i="1"/>
  <c r="G69" i="1"/>
  <c r="H82" i="1"/>
  <c r="H95" i="1"/>
  <c r="H128" i="1"/>
  <c r="G128" i="1"/>
  <c r="G135" i="1"/>
  <c r="H135" i="1"/>
  <c r="G145" i="1"/>
  <c r="H145" i="1"/>
  <c r="H165" i="1"/>
  <c r="G165" i="1"/>
  <c r="H177" i="1"/>
  <c r="G177" i="1"/>
  <c r="G281" i="1"/>
  <c r="H281" i="1"/>
  <c r="H20" i="1"/>
  <c r="H28" i="1"/>
  <c r="H30" i="1"/>
  <c r="G41" i="1"/>
  <c r="H55" i="1"/>
  <c r="H67" i="1"/>
  <c r="H72" i="1"/>
  <c r="H76" i="1"/>
  <c r="G85" i="1"/>
  <c r="G93" i="1"/>
  <c r="G97" i="1"/>
  <c r="G101" i="1"/>
  <c r="G114" i="1"/>
  <c r="G120" i="1"/>
  <c r="G129" i="1"/>
  <c r="G154" i="1"/>
  <c r="G170" i="1"/>
  <c r="G187" i="1"/>
  <c r="G202" i="1"/>
  <c r="G206" i="1"/>
  <c r="G210" i="1"/>
  <c r="G249" i="1"/>
  <c r="G253" i="1"/>
  <c r="G257" i="1"/>
  <c r="G283" i="1"/>
  <c r="H283" i="1"/>
  <c r="H429" i="1"/>
  <c r="H435" i="1"/>
  <c r="H445" i="1"/>
  <c r="H451" i="1"/>
  <c r="H462" i="1"/>
  <c r="G263" i="1"/>
  <c r="G29" i="1"/>
  <c r="H31" i="1"/>
  <c r="G33" i="1"/>
  <c r="G62" i="1"/>
  <c r="G63" i="1"/>
  <c r="H65" i="1"/>
  <c r="H69" i="1"/>
  <c r="H71" i="1"/>
  <c r="H74" i="1"/>
  <c r="G86" i="1"/>
  <c r="G88" i="1"/>
  <c r="G91" i="1"/>
  <c r="G95" i="1"/>
  <c r="G99" i="1"/>
  <c r="H111" i="1"/>
  <c r="G123" i="1"/>
  <c r="H133" i="1"/>
  <c r="H139" i="1"/>
  <c r="H143" i="1"/>
  <c r="G152" i="1"/>
  <c r="G163" i="1"/>
  <c r="G168" i="1"/>
  <c r="G172" i="1"/>
  <c r="H194" i="1"/>
  <c r="G200" i="1"/>
  <c r="G208" i="1"/>
  <c r="G214" i="1"/>
  <c r="G222" i="1"/>
  <c r="H228" i="1"/>
  <c r="H232" i="1"/>
  <c r="H236" i="1"/>
  <c r="H240" i="1"/>
  <c r="H244" i="1"/>
  <c r="G251" i="1"/>
  <c r="G255" i="1"/>
  <c r="G262" i="1"/>
  <c r="G268" i="1"/>
  <c r="H278" i="1"/>
  <c r="H378" i="1"/>
  <c r="G378" i="1"/>
  <c r="G116" i="1"/>
  <c r="H182" i="1"/>
  <c r="G280" i="1"/>
  <c r="H284" i="1"/>
  <c r="H286" i="1"/>
  <c r="H386" i="1"/>
  <c r="G386" i="1"/>
  <c r="H389" i="1"/>
  <c r="G389" i="1"/>
  <c r="H394" i="1"/>
  <c r="G394" i="1"/>
  <c r="H397" i="1"/>
  <c r="G397" i="1"/>
  <c r="H402" i="1"/>
  <c r="G402" i="1"/>
  <c r="H405" i="1"/>
  <c r="G405" i="1"/>
  <c r="H410" i="1"/>
  <c r="G410" i="1"/>
  <c r="H415" i="1"/>
  <c r="G415" i="1"/>
  <c r="H567" i="1"/>
  <c r="G567" i="1"/>
  <c r="H569" i="1"/>
  <c r="G569" i="1"/>
  <c r="H571" i="1"/>
  <c r="G571" i="1"/>
  <c r="H573" i="1"/>
  <c r="G573" i="1"/>
  <c r="H575" i="1"/>
  <c r="G575" i="1"/>
  <c r="H577" i="1"/>
  <c r="G577" i="1"/>
  <c r="H580" i="1"/>
  <c r="G580" i="1"/>
  <c r="H582" i="1"/>
  <c r="G582" i="1"/>
  <c r="H584" i="1"/>
  <c r="G584" i="1"/>
  <c r="H586" i="1"/>
  <c r="G586" i="1"/>
  <c r="G590" i="1"/>
  <c r="H590" i="1"/>
  <c r="G81" i="1"/>
  <c r="G84" i="1"/>
  <c r="G90" i="1"/>
  <c r="H103" i="1"/>
  <c r="G117" i="1"/>
  <c r="G181" i="1"/>
  <c r="H183" i="1"/>
  <c r="G266" i="1"/>
  <c r="H280" i="1"/>
  <c r="G282" i="1"/>
  <c r="G300" i="1"/>
  <c r="H302" i="1"/>
  <c r="H375" i="1"/>
  <c r="G377" i="1"/>
  <c r="H382" i="1"/>
  <c r="G382" i="1"/>
  <c r="H385" i="1"/>
  <c r="G385" i="1"/>
  <c r="H390" i="1"/>
  <c r="G390" i="1"/>
  <c r="H393" i="1"/>
  <c r="G393" i="1"/>
  <c r="H398" i="1"/>
  <c r="G398" i="1"/>
  <c r="H406" i="1"/>
  <c r="G406" i="1"/>
  <c r="H409" i="1"/>
  <c r="G409" i="1"/>
  <c r="H416" i="1"/>
  <c r="G416" i="1"/>
  <c r="H426" i="1"/>
  <c r="H430" i="1"/>
  <c r="H434" i="1"/>
  <c r="H438" i="1"/>
  <c r="H442" i="1"/>
  <c r="H446" i="1"/>
  <c r="H450" i="1"/>
  <c r="H454" i="1"/>
  <c r="H458" i="1"/>
  <c r="H463" i="1"/>
  <c r="H533" i="1"/>
  <c r="H537" i="1"/>
  <c r="H541" i="1"/>
  <c r="H545" i="1"/>
  <c r="H549" i="1"/>
  <c r="H553" i="1"/>
  <c r="H557" i="1"/>
  <c r="H561" i="1"/>
  <c r="H624" i="1"/>
  <c r="H626" i="1"/>
  <c r="H628" i="1"/>
  <c r="H632" i="1"/>
  <c r="H651" i="1"/>
  <c r="G651" i="1"/>
  <c r="H663" i="1"/>
  <c r="H665" i="1"/>
  <c r="H667" i="1"/>
  <c r="H669" i="1"/>
  <c r="H671" i="1"/>
  <c r="H673" i="1"/>
  <c r="H701" i="1"/>
  <c r="G701" i="1"/>
  <c r="H703" i="1"/>
  <c r="G703" i="1"/>
  <c r="H707" i="1"/>
  <c r="G707" i="1"/>
  <c r="H709" i="1"/>
  <c r="G709" i="1"/>
  <c r="H711" i="1"/>
  <c r="G711" i="1"/>
  <c r="H713" i="1"/>
  <c r="G713" i="1"/>
  <c r="H715" i="1"/>
  <c r="G715" i="1"/>
  <c r="H717" i="1"/>
  <c r="G717" i="1"/>
  <c r="H733" i="1"/>
  <c r="G733" i="1"/>
  <c r="G770" i="1"/>
  <c r="H770" i="1"/>
  <c r="G301" i="1"/>
  <c r="H376" i="1"/>
  <c r="H380" i="1"/>
  <c r="H384" i="1"/>
  <c r="H388" i="1"/>
  <c r="H392" i="1"/>
  <c r="H396" i="1"/>
  <c r="H400" i="1"/>
  <c r="H404" i="1"/>
  <c r="H408" i="1"/>
  <c r="H414" i="1"/>
  <c r="H532" i="1"/>
  <c r="H536" i="1"/>
  <c r="H540" i="1"/>
  <c r="H544" i="1"/>
  <c r="H548" i="1"/>
  <c r="H552" i="1"/>
  <c r="H556" i="1"/>
  <c r="H560" i="1"/>
  <c r="H564" i="1"/>
  <c r="H566" i="1"/>
  <c r="G566" i="1"/>
  <c r="H568" i="1"/>
  <c r="G568" i="1"/>
  <c r="H570" i="1"/>
  <c r="G570" i="1"/>
  <c r="H572" i="1"/>
  <c r="G572" i="1"/>
  <c r="H574" i="1"/>
  <c r="G574" i="1"/>
  <c r="H576" i="1"/>
  <c r="G576" i="1"/>
  <c r="H579" i="1"/>
  <c r="G579" i="1"/>
  <c r="H581" i="1"/>
  <c r="G581" i="1"/>
  <c r="H583" i="1"/>
  <c r="G583" i="1"/>
  <c r="H585" i="1"/>
  <c r="G585" i="1"/>
  <c r="H587" i="1"/>
  <c r="G587" i="1"/>
  <c r="H737" i="1"/>
  <c r="G737" i="1"/>
  <c r="H383" i="1"/>
  <c r="H387" i="1"/>
  <c r="H391" i="1"/>
  <c r="H395" i="1"/>
  <c r="H399" i="1"/>
  <c r="H403" i="1"/>
  <c r="H407" i="1"/>
  <c r="H411" i="1"/>
  <c r="H531" i="1"/>
  <c r="H535" i="1"/>
  <c r="H539" i="1"/>
  <c r="H543" i="1"/>
  <c r="H547" i="1"/>
  <c r="H555" i="1"/>
  <c r="H559" i="1"/>
  <c r="H563" i="1"/>
  <c r="H625" i="1"/>
  <c r="H627" i="1"/>
  <c r="H629" i="1"/>
  <c r="H631" i="1"/>
  <c r="H664" i="1"/>
  <c r="H666" i="1"/>
  <c r="H668" i="1"/>
  <c r="H670" i="1"/>
  <c r="H672" i="1"/>
  <c r="H700" i="1"/>
  <c r="G700" i="1"/>
  <c r="H702" i="1"/>
  <c r="G702" i="1"/>
  <c r="H706" i="1"/>
  <c r="G706" i="1"/>
  <c r="H708" i="1"/>
  <c r="G708" i="1"/>
  <c r="H710" i="1"/>
  <c r="G710" i="1"/>
  <c r="H712" i="1"/>
  <c r="G712" i="1"/>
  <c r="H714" i="1"/>
  <c r="G714" i="1"/>
  <c r="H716" i="1"/>
  <c r="G716" i="1"/>
  <c r="H718" i="1"/>
  <c r="G718" i="1"/>
  <c r="H652" i="1"/>
  <c r="H704" i="1"/>
  <c r="H719" i="1"/>
  <c r="H845" i="1"/>
  <c r="G845" i="1"/>
  <c r="E165" i="9"/>
  <c r="B165" i="9" s="1"/>
  <c r="G299" i="1"/>
  <c r="G650" i="1"/>
  <c r="H660" i="1"/>
  <c r="H662" i="1"/>
  <c r="H727" i="1"/>
  <c r="H731" i="1"/>
  <c r="H735" i="1"/>
  <c r="H739" i="1"/>
  <c r="H743" i="1"/>
  <c r="H747" i="1"/>
  <c r="H751" i="1"/>
  <c r="H755" i="1"/>
  <c r="H759" i="1"/>
  <c r="H763" i="1"/>
  <c r="H767" i="1"/>
  <c r="G839" i="1"/>
  <c r="H841" i="1"/>
  <c r="H843" i="1"/>
  <c r="H54" i="1"/>
  <c r="H659" i="1"/>
  <c r="G728" i="1"/>
  <c r="H730" i="1"/>
  <c r="G732" i="1"/>
  <c r="H734" i="1"/>
  <c r="G736" i="1"/>
  <c r="H738" i="1"/>
  <c r="H742" i="1"/>
  <c r="H746" i="1"/>
  <c r="H750" i="1"/>
  <c r="H754" i="1"/>
  <c r="H758" i="1"/>
  <c r="H762" i="1"/>
  <c r="H766" i="1"/>
  <c r="H838" i="1"/>
  <c r="G838" i="1"/>
  <c r="H840" i="1"/>
  <c r="H846" i="1"/>
  <c r="H849" i="1"/>
  <c r="H19" i="1"/>
  <c r="E157" i="9"/>
  <c r="B157" i="9" s="1"/>
  <c r="E173" i="9"/>
  <c r="B173" i="9" s="1"/>
  <c r="H13" i="1"/>
  <c r="H421" i="1"/>
  <c r="E40" i="9"/>
  <c r="B40" i="9" s="1"/>
  <c r="E44" i="9"/>
  <c r="B44" i="9" s="1"/>
  <c r="E49" i="9"/>
  <c r="B49" i="9" s="1"/>
  <c r="E50" i="9"/>
  <c r="B50" i="9" s="1"/>
  <c r="E53" i="9"/>
  <c r="B53" i="9" s="1"/>
  <c r="E54" i="9"/>
  <c r="B54" i="9" s="1"/>
  <c r="E64" i="9"/>
  <c r="B64" i="9" s="1"/>
  <c r="E72" i="9"/>
  <c r="B72" i="9" s="1"/>
  <c r="E80" i="9"/>
  <c r="B80" i="9" s="1"/>
  <c r="E81" i="9"/>
  <c r="B81" i="9" s="1"/>
  <c r="E92" i="9"/>
  <c r="B92" i="9" s="1"/>
  <c r="E100" i="9"/>
  <c r="B100" i="9" s="1"/>
  <c r="E118" i="9"/>
  <c r="B118" i="9" s="1"/>
  <c r="E134" i="9"/>
  <c r="B134" i="9" s="1"/>
  <c r="F229" i="9"/>
  <c r="B229" i="9" s="1"/>
  <c r="F238" i="9"/>
  <c r="B238" i="9" s="1"/>
  <c r="F239" i="9"/>
  <c r="B239" i="9" s="1"/>
  <c r="F242" i="9"/>
  <c r="B242" i="9" s="1"/>
  <c r="F249" i="9"/>
  <c r="B249" i="9" s="1"/>
  <c r="B258" i="9"/>
  <c r="F260" i="9"/>
  <c r="B260" i="9" s="1"/>
  <c r="F261" i="9"/>
  <c r="B261" i="9" s="1"/>
  <c r="F281" i="9"/>
  <c r="B281" i="9" s="1"/>
  <c r="H837" i="1"/>
  <c r="E139" i="9"/>
  <c r="B139" i="9" s="1"/>
  <c r="E147" i="9"/>
  <c r="B147" i="9" s="1"/>
  <c r="E155" i="9"/>
  <c r="B155" i="9" s="1"/>
  <c r="E166" i="9"/>
  <c r="B166" i="9" s="1"/>
  <c r="F232" i="9"/>
  <c r="B232" i="9" s="1"/>
  <c r="F273" i="9"/>
  <c r="B273" i="9" s="1"/>
  <c r="H174" i="1"/>
  <c r="E30" i="9"/>
  <c r="B30" i="9" s="1"/>
  <c r="E35" i="9"/>
  <c r="B35" i="9" s="1"/>
  <c r="E39" i="9"/>
  <c r="B39" i="9" s="1"/>
  <c r="E43" i="9"/>
  <c r="B43" i="9" s="1"/>
  <c r="E55" i="9"/>
  <c r="B55" i="9" s="1"/>
  <c r="E60" i="9"/>
  <c r="B60" i="9" s="1"/>
  <c r="E76" i="9"/>
  <c r="B76" i="9" s="1"/>
  <c r="E88" i="9"/>
  <c r="B88" i="9" s="1"/>
  <c r="E96" i="9"/>
  <c r="B96" i="9" s="1"/>
  <c r="E114" i="9"/>
  <c r="B114" i="9" s="1"/>
  <c r="E130" i="9"/>
  <c r="B130" i="9" s="1"/>
  <c r="E146" i="9"/>
  <c r="B146" i="9" s="1"/>
  <c r="E163" i="9"/>
  <c r="B163" i="9" s="1"/>
  <c r="E171" i="9"/>
  <c r="B171" i="9" s="1"/>
  <c r="F230" i="9"/>
  <c r="B230" i="9" s="1"/>
  <c r="F237" i="9"/>
  <c r="B237" i="9" s="1"/>
  <c r="F241" i="9"/>
  <c r="B241" i="9" s="1"/>
  <c r="F250" i="9"/>
  <c r="B250" i="9" s="1"/>
  <c r="F256" i="9"/>
  <c r="B256" i="9" s="1"/>
  <c r="F262" i="9"/>
  <c r="B262" i="9" s="1"/>
  <c r="F265" i="9"/>
  <c r="B265" i="9" s="1"/>
  <c r="F276" i="9"/>
  <c r="B276" i="9" s="1"/>
  <c r="F277" i="9"/>
  <c r="B277" i="9" s="1"/>
  <c r="F282" i="9"/>
  <c r="B282" i="9" s="1"/>
  <c r="F285" i="9"/>
  <c r="B285" i="9" s="1"/>
  <c r="G28" i="1"/>
  <c r="G26" i="1"/>
  <c r="G22" i="1"/>
  <c r="G13" i="1"/>
  <c r="G18" i="1"/>
  <c r="E25" i="9"/>
  <c r="B25" i="9" s="1"/>
  <c r="G652" i="1"/>
  <c r="E296" i="9"/>
  <c r="B296" i="9" s="1"/>
  <c r="H844" i="1"/>
  <c r="G658" i="1"/>
  <c r="G31" i="1"/>
  <c r="G30" i="1"/>
  <c r="F29" i="4"/>
  <c r="H29" i="1"/>
  <c r="H25" i="1"/>
  <c r="H661" i="1"/>
  <c r="G659" i="1"/>
  <c r="G661" i="1"/>
  <c r="G660" i="1"/>
  <c r="E29" i="9"/>
  <c r="B29" i="9" s="1"/>
  <c r="E648" i="4"/>
  <c r="D642" i="1" s="1"/>
  <c r="F426" i="4"/>
  <c r="G421" i="1"/>
  <c r="D422" i="1"/>
  <c r="E31" i="9"/>
  <c r="B31" i="9" s="1"/>
  <c r="E311" i="9"/>
  <c r="B311" i="9" s="1"/>
  <c r="E324" i="9"/>
  <c r="B324" i="9" s="1"/>
  <c r="E37" i="9"/>
  <c r="B37" i="9" s="1"/>
  <c r="E320" i="9"/>
  <c r="B320" i="9" s="1"/>
  <c r="E36" i="9"/>
  <c r="B36" i="9" s="1"/>
  <c r="E327" i="9"/>
  <c r="B327" i="9" s="1"/>
  <c r="G719" i="1"/>
  <c r="G705" i="1"/>
  <c r="G704" i="1"/>
  <c r="E41" i="9"/>
  <c r="B41" i="9" s="1"/>
  <c r="G699" i="1"/>
  <c r="G662" i="1"/>
  <c r="G657" i="1"/>
  <c r="F401" i="4"/>
  <c r="E373" i="4"/>
  <c r="D368" i="1" s="1"/>
  <c r="D374" i="1"/>
  <c r="D305" i="1"/>
  <c r="E309" i="4"/>
  <c r="D304" i="1" s="1"/>
  <c r="G285" i="1"/>
  <c r="G286" i="1"/>
  <c r="E84" i="9"/>
  <c r="B84" i="9" s="1"/>
  <c r="G284" i="1"/>
  <c r="G276" i="1"/>
  <c r="G274" i="1"/>
  <c r="G275" i="1"/>
  <c r="G270" i="1"/>
  <c r="H271" i="1"/>
  <c r="F274" i="4"/>
  <c r="G261" i="1"/>
  <c r="H259" i="1"/>
  <c r="G265" i="1"/>
  <c r="H265" i="1"/>
  <c r="E262" i="4"/>
  <c r="D258" i="1" s="1"/>
  <c r="G248" i="1"/>
  <c r="G246" i="1"/>
  <c r="G247" i="1"/>
  <c r="G224" i="1"/>
  <c r="H221" i="1"/>
  <c r="E68" i="9"/>
  <c r="B68" i="9" s="1"/>
  <c r="G216" i="1"/>
  <c r="F246" i="9"/>
  <c r="B246" i="9" s="1"/>
  <c r="H215" i="1"/>
  <c r="H213" i="1"/>
  <c r="F216" i="4"/>
  <c r="G212" i="1"/>
  <c r="G197" i="1"/>
  <c r="D190" i="1"/>
  <c r="H190" i="1" s="1"/>
  <c r="G191" i="1"/>
  <c r="G183" i="1"/>
  <c r="F240" i="9"/>
  <c r="B240" i="9" s="1"/>
  <c r="G182" i="1"/>
  <c r="G174" i="1"/>
  <c r="H181" i="1"/>
  <c r="H166" i="1"/>
  <c r="G166" i="1"/>
  <c r="G161" i="1"/>
  <c r="H161" i="1"/>
  <c r="F165" i="4"/>
  <c r="H162" i="1"/>
  <c r="G158" i="1"/>
  <c r="E153" i="4"/>
  <c r="D149" i="1" s="1"/>
  <c r="G156" i="1"/>
  <c r="G157" i="1"/>
  <c r="G155" i="1"/>
  <c r="G150" i="1"/>
  <c r="G151" i="1"/>
  <c r="F154" i="4"/>
  <c r="G136" i="1"/>
  <c r="G146" i="1"/>
  <c r="G125" i="1"/>
  <c r="E125" i="4"/>
  <c r="D121" i="1" s="1"/>
  <c r="D122" i="1"/>
  <c r="H116" i="1"/>
  <c r="F236" i="9"/>
  <c r="B236" i="9" s="1"/>
  <c r="D108" i="1"/>
  <c r="H108" i="1" s="1"/>
  <c r="G110" i="1"/>
  <c r="G104" i="1"/>
  <c r="G103" i="1"/>
  <c r="H87" i="1"/>
  <c r="G87" i="1"/>
  <c r="G79" i="1"/>
  <c r="H81" i="1"/>
  <c r="E82" i="4"/>
  <c r="D78" i="1" s="1"/>
  <c r="D70" i="1"/>
  <c r="G60" i="1"/>
  <c r="H60" i="1"/>
  <c r="G57" i="1"/>
  <c r="H57" i="1"/>
  <c r="E33" i="9"/>
  <c r="B33" i="9" s="1"/>
  <c r="G54" i="1"/>
  <c r="G55" i="1"/>
  <c r="F58" i="4"/>
  <c r="G23" i="1"/>
  <c r="G19" i="1"/>
  <c r="G20" i="1"/>
  <c r="E7" i="4"/>
  <c r="D3" i="1" s="1"/>
  <c r="F23" i="4"/>
  <c r="G9" i="1"/>
  <c r="D4" i="1"/>
  <c r="G8" i="1"/>
  <c r="G7" i="1"/>
  <c r="G6" i="1"/>
  <c r="G5" i="1"/>
  <c r="H588" i="1"/>
  <c r="G588" i="1"/>
  <c r="G1253" i="1"/>
  <c r="H1253" i="1"/>
  <c r="G1176" i="1"/>
  <c r="H1176" i="1"/>
  <c r="G1256" i="1"/>
  <c r="H1256" i="1"/>
  <c r="G1263" i="1"/>
  <c r="H1263" i="1"/>
  <c r="G1156" i="1"/>
  <c r="H1156" i="1"/>
  <c r="G1186" i="1"/>
  <c r="H1186" i="1"/>
  <c r="C591" i="1"/>
  <c r="H1032" i="1"/>
  <c r="G1034" i="1"/>
  <c r="H1036" i="1"/>
  <c r="G1038" i="1"/>
  <c r="H1040" i="1"/>
  <c r="G1042" i="1"/>
  <c r="H1044" i="1"/>
  <c r="G1046" i="1"/>
  <c r="H1048" i="1"/>
  <c r="G1050" i="1"/>
  <c r="H1052" i="1"/>
  <c r="G1054" i="1"/>
  <c r="H1056" i="1"/>
  <c r="G1058" i="1"/>
  <c r="H1060" i="1"/>
  <c r="G1062" i="1"/>
  <c r="H1064" i="1"/>
  <c r="G1066" i="1"/>
  <c r="H1068" i="1"/>
  <c r="G1070" i="1"/>
  <c r="H1072" i="1"/>
  <c r="G1078" i="1"/>
  <c r="H1080" i="1"/>
  <c r="G1082" i="1"/>
  <c r="H1084" i="1"/>
  <c r="G1086" i="1"/>
  <c r="H1088" i="1"/>
  <c r="G1090" i="1"/>
  <c r="H1092" i="1"/>
  <c r="G1094" i="1"/>
  <c r="H1096" i="1"/>
  <c r="G1098" i="1"/>
  <c r="H1100" i="1"/>
  <c r="G1102" i="1"/>
  <c r="H1104" i="1"/>
  <c r="G1106" i="1"/>
  <c r="H1108" i="1"/>
  <c r="G1110" i="1"/>
  <c r="G1114" i="1"/>
  <c r="H1116" i="1"/>
  <c r="G1118" i="1"/>
  <c r="H1120" i="1"/>
  <c r="G1122" i="1"/>
  <c r="C1124" i="1"/>
  <c r="G1126" i="1"/>
  <c r="H1128" i="1"/>
  <c r="G1130" i="1"/>
  <c r="G1134" i="1"/>
  <c r="H1136" i="1"/>
  <c r="G1138" i="1"/>
  <c r="G1142" i="1"/>
  <c r="H1144" i="1"/>
  <c r="G1146" i="1"/>
  <c r="H1148" i="1"/>
  <c r="H1153" i="1"/>
  <c r="G1161" i="1"/>
  <c r="H1163" i="1"/>
  <c r="G1168" i="1"/>
  <c r="H1168" i="1"/>
  <c r="H1169" i="1"/>
  <c r="H1179" i="1"/>
  <c r="H1183" i="1"/>
  <c r="H1193" i="1"/>
  <c r="H1199" i="1"/>
  <c r="H1209" i="1"/>
  <c r="H1215" i="1"/>
  <c r="H1225" i="1"/>
  <c r="H1231" i="1"/>
  <c r="H1241" i="1"/>
  <c r="G1249" i="1"/>
  <c r="H1249" i="1"/>
  <c r="G1267" i="1"/>
  <c r="H1267" i="1"/>
  <c r="G1275" i="1"/>
  <c r="H1275" i="1"/>
  <c r="G1279" i="1"/>
  <c r="H1279" i="1"/>
  <c r="G1160" i="1"/>
  <c r="H1160" i="1"/>
  <c r="G1271" i="1"/>
  <c r="H1271" i="1"/>
  <c r="H1559" i="1"/>
  <c r="G1559" i="1"/>
  <c r="I1559" i="1" s="1"/>
  <c r="J1559" i="1"/>
  <c r="G1172" i="1"/>
  <c r="H1172" i="1"/>
  <c r="G1033" i="1"/>
  <c r="H1035" i="1"/>
  <c r="G1037" i="1"/>
  <c r="H1039" i="1"/>
  <c r="G1041" i="1"/>
  <c r="H1043" i="1"/>
  <c r="G1045" i="1"/>
  <c r="H1047" i="1"/>
  <c r="G1049" i="1"/>
  <c r="H1051" i="1"/>
  <c r="G1053" i="1"/>
  <c r="H1055" i="1"/>
  <c r="G1057" i="1"/>
  <c r="H1059" i="1"/>
  <c r="H1063" i="1"/>
  <c r="G1065" i="1"/>
  <c r="H1067" i="1"/>
  <c r="G1069" i="1"/>
  <c r="H1071" i="1"/>
  <c r="G1073" i="1"/>
  <c r="G1077" i="1"/>
  <c r="H1079" i="1"/>
  <c r="G1081" i="1"/>
  <c r="H1083" i="1"/>
  <c r="G1085" i="1"/>
  <c r="G1089" i="1"/>
  <c r="H1091"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H1143" i="1"/>
  <c r="G1145" i="1"/>
  <c r="H1147" i="1"/>
  <c r="H1149" i="1"/>
  <c r="G1157" i="1"/>
  <c r="H1159" i="1"/>
  <c r="G1164" i="1"/>
  <c r="H1164" i="1"/>
  <c r="H1165" i="1"/>
  <c r="H1175" i="1"/>
  <c r="H1189" i="1"/>
  <c r="H1195" i="1"/>
  <c r="H1205" i="1"/>
  <c r="H1211" i="1"/>
  <c r="H1221" i="1"/>
  <c r="H1227" i="1"/>
  <c r="H1237" i="1"/>
  <c r="H1243" i="1"/>
  <c r="H1596" i="1"/>
  <c r="G1596" i="1"/>
  <c r="G1684" i="1"/>
  <c r="H1684" i="1"/>
  <c r="G1150" i="1"/>
  <c r="G1154" i="1"/>
  <c r="G1158" i="1"/>
  <c r="G1162" i="1"/>
  <c r="G1166" i="1"/>
  <c r="H1194" i="1"/>
  <c r="H1198" i="1"/>
  <c r="H1202" i="1"/>
  <c r="H1206" i="1"/>
  <c r="H1210" i="1"/>
  <c r="H1214" i="1"/>
  <c r="H1218" i="1"/>
  <c r="H1222" i="1"/>
  <c r="H1226" i="1"/>
  <c r="H1230" i="1"/>
  <c r="H1234" i="1"/>
  <c r="H1238" i="1"/>
  <c r="H1242" i="1"/>
  <c r="H1246" i="1"/>
  <c r="H1250" i="1"/>
  <c r="H1254" i="1"/>
  <c r="H1257" i="1"/>
  <c r="H1264" i="1"/>
  <c r="H1268" i="1"/>
  <c r="H1272" i="1"/>
  <c r="H1276" i="1"/>
  <c r="H1280" i="1"/>
  <c r="G1282" i="1"/>
  <c r="H1282" i="1"/>
  <c r="G1287" i="1"/>
  <c r="H1287" i="1"/>
  <c r="G1290" i="1"/>
  <c r="H1290" i="1"/>
  <c r="G1295" i="1"/>
  <c r="H1295" i="1"/>
  <c r="G1298" i="1"/>
  <c r="H1298" i="1"/>
  <c r="G1303" i="1"/>
  <c r="H1303" i="1"/>
  <c r="G1306" i="1"/>
  <c r="H1306" i="1"/>
  <c r="G1311" i="1"/>
  <c r="H1311" i="1"/>
  <c r="G1314" i="1"/>
  <c r="H1314" i="1"/>
  <c r="G1319" i="1"/>
  <c r="H1319" i="1"/>
  <c r="G1322" i="1"/>
  <c r="H1322" i="1"/>
  <c r="G1327" i="1"/>
  <c r="H1327" i="1"/>
  <c r="G1330" i="1"/>
  <c r="H1330" i="1"/>
  <c r="G1335" i="1"/>
  <c r="H1335" i="1"/>
  <c r="G1338" i="1"/>
  <c r="H1338" i="1"/>
  <c r="G1343" i="1"/>
  <c r="H1343" i="1"/>
  <c r="G1346" i="1"/>
  <c r="H1346" i="1"/>
  <c r="G1351" i="1"/>
  <c r="H1351" i="1"/>
  <c r="G1354" i="1"/>
  <c r="H1354" i="1"/>
  <c r="G1359" i="1"/>
  <c r="H1359" i="1"/>
  <c r="G1362" i="1"/>
  <c r="H1362" i="1"/>
  <c r="H1564" i="1"/>
  <c r="G1564" i="1"/>
  <c r="J1564" i="1"/>
  <c r="G1283" i="1"/>
  <c r="H1283" i="1"/>
  <c r="G1286" i="1"/>
  <c r="H1286" i="1"/>
  <c r="G1291" i="1"/>
  <c r="H1291" i="1"/>
  <c r="G1294" i="1"/>
  <c r="H1294" i="1"/>
  <c r="G1299" i="1"/>
  <c r="H1299" i="1"/>
  <c r="G1302" i="1"/>
  <c r="H1302" i="1"/>
  <c r="G1307" i="1"/>
  <c r="H1307" i="1"/>
  <c r="G1310" i="1"/>
  <c r="H1310" i="1"/>
  <c r="G1315" i="1"/>
  <c r="H1315" i="1"/>
  <c r="G1318" i="1"/>
  <c r="H1318" i="1"/>
  <c r="G1323" i="1"/>
  <c r="H1323" i="1"/>
  <c r="G1326" i="1"/>
  <c r="H1326" i="1"/>
  <c r="G1331" i="1"/>
  <c r="H1331" i="1"/>
  <c r="G1334" i="1"/>
  <c r="H1334" i="1"/>
  <c r="G1339" i="1"/>
  <c r="H1339" i="1"/>
  <c r="G1342" i="1"/>
  <c r="H1342" i="1"/>
  <c r="G1347" i="1"/>
  <c r="H1347" i="1"/>
  <c r="G1350" i="1"/>
  <c r="H1350" i="1"/>
  <c r="G1355" i="1"/>
  <c r="H1355" i="1"/>
  <c r="G1358" i="1"/>
  <c r="H1358" i="1"/>
  <c r="H1549" i="1"/>
  <c r="G1549" i="1"/>
  <c r="J1549" i="1"/>
  <c r="H1574" i="1"/>
  <c r="G1574" i="1"/>
  <c r="J1574" i="1"/>
  <c r="F135" i="4"/>
  <c r="D134" i="4"/>
  <c r="H1363" i="1"/>
  <c r="I1544" i="1"/>
  <c r="H1557" i="1"/>
  <c r="G1557" i="1"/>
  <c r="I1557" i="1" s="1"/>
  <c r="J1557" i="1"/>
  <c r="H1570" i="1"/>
  <c r="G1570" i="1"/>
  <c r="I1570" i="1" s="1"/>
  <c r="J1570" i="1"/>
  <c r="H1581" i="1"/>
  <c r="G1581" i="1"/>
  <c r="J1581" i="1"/>
  <c r="H1592" i="1"/>
  <c r="G1592" i="1"/>
  <c r="G1670" i="1"/>
  <c r="H1670" i="1"/>
  <c r="F43" i="6"/>
  <c r="D1439" i="1"/>
  <c r="H1439" i="1" s="1"/>
  <c r="E89" i="6"/>
  <c r="D1485" i="1" s="1"/>
  <c r="D1490" i="1"/>
  <c r="H1490" i="1" s="1"/>
  <c r="D25" i="8"/>
  <c r="C1602" i="1" s="1"/>
  <c r="C1614" i="1"/>
  <c r="H1542" i="1"/>
  <c r="H1546" i="1"/>
  <c r="H1553" i="1"/>
  <c r="G1553" i="1"/>
  <c r="J1553" i="1"/>
  <c r="H1563" i="1"/>
  <c r="G1563" i="1"/>
  <c r="H1568" i="1"/>
  <c r="G1568" i="1"/>
  <c r="I1568" i="1" s="1"/>
  <c r="J1568" i="1"/>
  <c r="H1579" i="1"/>
  <c r="G1579" i="1"/>
  <c r="J1579" i="1"/>
  <c r="H1588" i="1"/>
  <c r="G1588" i="1"/>
  <c r="G1668" i="1"/>
  <c r="H1668" i="1"/>
  <c r="F178" i="4"/>
  <c r="E164" i="4"/>
  <c r="F263" i="4"/>
  <c r="D262" i="4"/>
  <c r="D7" i="5"/>
  <c r="F256" i="5"/>
  <c r="E255" i="5"/>
  <c r="D1259" i="1" s="1"/>
  <c r="G1259" i="1" s="1"/>
  <c r="D274" i="5"/>
  <c r="F277" i="5"/>
  <c r="F6" i="6"/>
  <c r="E5" i="6"/>
  <c r="F5" i="6" s="1"/>
  <c r="D1402" i="1"/>
  <c r="H1402" i="1" s="1"/>
  <c r="H1551" i="1"/>
  <c r="G1551" i="1"/>
  <c r="I1551" i="1" s="1"/>
  <c r="J1551" i="1"/>
  <c r="H1556" i="1"/>
  <c r="G1556" i="1"/>
  <c r="H1561" i="1"/>
  <c r="G1561" i="1"/>
  <c r="I1561" i="1" s="1"/>
  <c r="J1561" i="1"/>
  <c r="H1566" i="1"/>
  <c r="G1566" i="1"/>
  <c r="J1566" i="1"/>
  <c r="H1576" i="1"/>
  <c r="G1576" i="1"/>
  <c r="J1576" i="1"/>
  <c r="H1584" i="1"/>
  <c r="G1584" i="1"/>
  <c r="H1600" i="1"/>
  <c r="G1600" i="1"/>
  <c r="G1686" i="1"/>
  <c r="H1686" i="1"/>
  <c r="F467" i="4"/>
  <c r="D466" i="4"/>
  <c r="J1547" i="1"/>
  <c r="E49" i="4"/>
  <c r="D45" i="1" s="1"/>
  <c r="F431" i="4"/>
  <c r="E466" i="4"/>
  <c r="D460" i="1" s="1"/>
  <c r="F585" i="4"/>
  <c r="D584" i="4"/>
  <c r="F71" i="5"/>
  <c r="E70" i="5"/>
  <c r="J1541" i="1"/>
  <c r="J1543" i="1"/>
  <c r="J1545" i="1"/>
  <c r="G1583" i="1"/>
  <c r="G1587" i="1"/>
  <c r="G1591" i="1"/>
  <c r="G1595" i="1"/>
  <c r="G1599" i="1"/>
  <c r="G1605" i="1"/>
  <c r="H1608" i="1"/>
  <c r="G1610" i="1"/>
  <c r="G1613" i="1"/>
  <c r="H1616" i="1"/>
  <c r="G1618" i="1"/>
  <c r="H1624" i="1"/>
  <c r="G1626" i="1"/>
  <c r="G1629" i="1"/>
  <c r="H1632" i="1"/>
  <c r="G1634" i="1"/>
  <c r="G1637" i="1"/>
  <c r="H1640" i="1"/>
  <c r="G1642" i="1"/>
  <c r="G1645" i="1"/>
  <c r="H1648" i="1"/>
  <c r="G1650" i="1"/>
  <c r="G1653" i="1"/>
  <c r="H1656" i="1"/>
  <c r="H1658" i="1"/>
  <c r="H1672" i="1"/>
  <c r="H1674" i="1"/>
  <c r="D82" i="4"/>
  <c r="F203" i="4"/>
  <c r="D202" i="4"/>
  <c r="D309" i="4"/>
  <c r="F314" i="4"/>
  <c r="F322" i="4"/>
  <c r="D321" i="4"/>
  <c r="E647" i="4"/>
  <c r="D641" i="1" s="1"/>
  <c r="D522" i="4"/>
  <c r="F529" i="4"/>
  <c r="E584" i="4"/>
  <c r="D578" i="1" s="1"/>
  <c r="G156" i="9"/>
  <c r="E156" i="9" s="1"/>
  <c r="B156" i="9" s="1"/>
  <c r="F607" i="4"/>
  <c r="D647" i="4"/>
  <c r="F13" i="5"/>
  <c r="E12" i="5"/>
  <c r="H27" i="3"/>
  <c r="H1660" i="1"/>
  <c r="H1662" i="1"/>
  <c r="H1676" i="1"/>
  <c r="H1678" i="1"/>
  <c r="E202" i="4"/>
  <c r="D198" i="1" s="1"/>
  <c r="D230" i="4"/>
  <c r="F237" i="4"/>
  <c r="E273" i="4"/>
  <c r="D269" i="1" s="1"/>
  <c r="F278" i="4"/>
  <c r="E321" i="4"/>
  <c r="D316" i="1" s="1"/>
  <c r="D361" i="4"/>
  <c r="F366" i="4"/>
  <c r="F374" i="4"/>
  <c r="D373" i="4"/>
  <c r="D648" i="4"/>
  <c r="F537" i="4"/>
  <c r="D536" i="4"/>
  <c r="F136" i="5"/>
  <c r="D135" i="5"/>
  <c r="G316" i="9"/>
  <c r="G315" i="9"/>
  <c r="D147" i="5"/>
  <c r="F150" i="5"/>
  <c r="G339" i="9"/>
  <c r="F219" i="5"/>
  <c r="F252" i="5"/>
  <c r="H316" i="9"/>
  <c r="H315" i="9"/>
  <c r="F114" i="6"/>
  <c r="D7" i="4"/>
  <c r="D49" i="4"/>
  <c r="D125" i="4"/>
  <c r="D153" i="4"/>
  <c r="D273" i="4"/>
  <c r="D571" i="4"/>
  <c r="D629" i="4"/>
  <c r="D88" i="5"/>
  <c r="D203" i="5"/>
  <c r="E35" i="6"/>
  <c r="D89" i="6"/>
  <c r="G310" i="9"/>
  <c r="H309" i="9"/>
  <c r="M228" i="9"/>
  <c r="G309" i="9"/>
  <c r="H308" i="9"/>
  <c r="E308" i="9" s="1"/>
  <c r="B308" i="9" s="1"/>
  <c r="G302" i="9"/>
  <c r="E302" i="9" s="1"/>
  <c r="B302" i="9" s="1"/>
  <c r="G301" i="9"/>
  <c r="E301" i="9" s="1"/>
  <c r="B301" i="9" s="1"/>
  <c r="G300" i="9"/>
  <c r="E300" i="9" s="1"/>
  <c r="B300" i="9" s="1"/>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224" i="9"/>
  <c r="E224" i="9" s="1"/>
  <c r="B224" i="9" s="1"/>
  <c r="G216" i="9"/>
  <c r="E216" i="9" s="1"/>
  <c r="B216" i="9" s="1"/>
  <c r="G180" i="9"/>
  <c r="E180" i="9" s="1"/>
  <c r="B180" i="9" s="1"/>
  <c r="G220" i="9"/>
  <c r="E220" i="9" s="1"/>
  <c r="B220" i="9" s="1"/>
  <c r="H179" i="9"/>
  <c r="E67" i="9"/>
  <c r="B67" i="9" s="1"/>
  <c r="E83" i="9"/>
  <c r="B83" i="9" s="1"/>
  <c r="E99" i="9"/>
  <c r="B99" i="9" s="1"/>
  <c r="E88" i="5"/>
  <c r="D1093" i="1" s="1"/>
  <c r="F89" i="5"/>
  <c r="F28" i="6"/>
  <c r="D35" i="6"/>
  <c r="F115" i="6"/>
  <c r="F122" i="6"/>
  <c r="E63" i="9"/>
  <c r="B63" i="9" s="1"/>
  <c r="E79" i="9"/>
  <c r="B79" i="9" s="1"/>
  <c r="E95" i="9"/>
  <c r="B95" i="9" s="1"/>
  <c r="E106" i="9"/>
  <c r="B106" i="9" s="1"/>
  <c r="E110" i="9"/>
  <c r="B110" i="9" s="1"/>
  <c r="B116" i="9"/>
  <c r="E126" i="9"/>
  <c r="B126" i="9" s="1"/>
  <c r="E142" i="9"/>
  <c r="B142" i="9" s="1"/>
  <c r="B148" i="9"/>
  <c r="E162" i="9"/>
  <c r="B162" i="9" s="1"/>
  <c r="B104" i="9"/>
  <c r="B108" i="9"/>
  <c r="B112" i="9"/>
  <c r="E122" i="9"/>
  <c r="B122" i="9" s="1"/>
  <c r="E138" i="9"/>
  <c r="B138" i="9" s="1"/>
  <c r="B144" i="9"/>
  <c r="E154" i="9"/>
  <c r="B154" i="9" s="1"/>
  <c r="E158" i="9"/>
  <c r="B158" i="9" s="1"/>
  <c r="B164" i="9"/>
  <c r="B288" i="9"/>
  <c r="E304" i="9"/>
  <c r="B304" i="9" s="1"/>
  <c r="B307" i="9"/>
  <c r="B254" i="9"/>
  <c r="B278" i="9"/>
  <c r="F289" i="9"/>
  <c r="B289" i="9" s="1"/>
  <c r="E294" i="9"/>
  <c r="B294" i="9" s="1"/>
  <c r="E322" i="9"/>
  <c r="B322" i="9" s="1"/>
  <c r="B244" i="9"/>
  <c r="B252" i="9"/>
  <c r="B291" i="9"/>
  <c r="B292" i="9"/>
  <c r="G1450" i="1" l="1"/>
  <c r="H1450" i="1"/>
  <c r="I1575" i="1"/>
  <c r="I1574" i="1"/>
  <c r="I1573" i="1"/>
  <c r="C1571" i="1"/>
  <c r="H35" i="3"/>
  <c r="I1566" i="1"/>
  <c r="H1555" i="1"/>
  <c r="G1555" i="1"/>
  <c r="G346" i="9"/>
  <c r="E346" i="9" s="1"/>
  <c r="D1538" i="1"/>
  <c r="I33" i="3"/>
  <c r="I1542" i="1"/>
  <c r="C1538" i="1"/>
  <c r="H33" i="3"/>
  <c r="H1635" i="1"/>
  <c r="G1635" i="1"/>
  <c r="C1628" i="1"/>
  <c r="H1628" i="1" s="1"/>
  <c r="C1622" i="1"/>
  <c r="G1622" i="1" s="1"/>
  <c r="D44" i="8"/>
  <c r="K1481" i="9" s="1"/>
  <c r="G1439" i="1"/>
  <c r="E314" i="9"/>
  <c r="B314" i="9" s="1"/>
  <c r="H1087" i="1"/>
  <c r="H339" i="9"/>
  <c r="E339" i="9" s="1"/>
  <c r="B339" i="9" s="1"/>
  <c r="D1223" i="1"/>
  <c r="F70" i="5"/>
  <c r="H1190" i="1"/>
  <c r="H1224" i="1"/>
  <c r="H1112" i="1"/>
  <c r="G1208" i="1"/>
  <c r="G1260" i="1"/>
  <c r="E177" i="5"/>
  <c r="H19" i="9" s="1"/>
  <c r="E19" i="9" s="1"/>
  <c r="B19" i="9" s="1"/>
  <c r="H1300" i="1"/>
  <c r="H1201" i="1"/>
  <c r="H1301" i="1"/>
  <c r="H1132" i="1"/>
  <c r="H1076" i="1"/>
  <c r="H1141" i="1"/>
  <c r="E251" i="5"/>
  <c r="G336" i="9"/>
  <c r="E336" i="9" s="1"/>
  <c r="B336" i="9" s="1"/>
  <c r="C1182" i="1"/>
  <c r="F255" i="5"/>
  <c r="G1061" i="1"/>
  <c r="G1201" i="1"/>
  <c r="F178" i="5"/>
  <c r="G1224" i="1"/>
  <c r="E309" i="9"/>
  <c r="B309" i="9" s="1"/>
  <c r="E315" i="9"/>
  <c r="B315" i="9" s="1"/>
  <c r="G1024" i="1"/>
  <c r="F269" i="4"/>
  <c r="H479" i="1"/>
  <c r="H425" i="1"/>
  <c r="H4" i="1"/>
  <c r="G204" i="1"/>
  <c r="G341" i="1"/>
  <c r="G425" i="1"/>
  <c r="H32" i="1"/>
  <c r="G137" i="1"/>
  <c r="H615" i="1"/>
  <c r="G238" i="1"/>
  <c r="H517" i="1"/>
  <c r="G293" i="1"/>
  <c r="H238" i="1"/>
  <c r="G218" i="1"/>
  <c r="H102" i="1"/>
  <c r="E430" i="4"/>
  <c r="D424" i="1" s="1"/>
  <c r="G102" i="1"/>
  <c r="F406" i="4"/>
  <c r="C401" i="1"/>
  <c r="G322" i="1"/>
  <c r="H601" i="1"/>
  <c r="F106" i="4"/>
  <c r="G279" i="1"/>
  <c r="G131" i="1"/>
  <c r="H551" i="1"/>
  <c r="H242" i="1"/>
  <c r="B207" i="9"/>
  <c r="F43" i="4"/>
  <c r="C39" i="1"/>
  <c r="F491" i="4"/>
  <c r="C485" i="1"/>
  <c r="F221" i="4"/>
  <c r="C217" i="1"/>
  <c r="H496" i="1"/>
  <c r="G496" i="1"/>
  <c r="H503" i="1"/>
  <c r="G503" i="1"/>
  <c r="G190" i="1"/>
  <c r="F479" i="4"/>
  <c r="C473" i="1"/>
  <c r="G4" i="1"/>
  <c r="G108" i="1"/>
  <c r="H422" i="1"/>
  <c r="G422" i="1"/>
  <c r="E360" i="4"/>
  <c r="D355" i="1" s="1"/>
  <c r="H374" i="1"/>
  <c r="G374" i="1"/>
  <c r="G305" i="1"/>
  <c r="H305" i="1"/>
  <c r="H122" i="1"/>
  <c r="G122" i="1"/>
  <c r="G70" i="1"/>
  <c r="H70" i="1"/>
  <c r="E7" i="5"/>
  <c r="F7" i="5" s="1"/>
  <c r="D1017" i="1"/>
  <c r="F309" i="4"/>
  <c r="D308" i="4"/>
  <c r="C304" i="1"/>
  <c r="F466" i="4"/>
  <c r="C460" i="1"/>
  <c r="E152" i="4"/>
  <c r="D160" i="1"/>
  <c r="I28" i="3"/>
  <c r="D1431" i="1"/>
  <c r="C623" i="1"/>
  <c r="F629" i="4"/>
  <c r="F125" i="4"/>
  <c r="C121" i="1"/>
  <c r="E316" i="9"/>
  <c r="B316" i="9" s="1"/>
  <c r="F648" i="4"/>
  <c r="C642" i="1"/>
  <c r="F361" i="4"/>
  <c r="D360" i="4"/>
  <c r="C356" i="1"/>
  <c r="F164" i="4"/>
  <c r="F321" i="4"/>
  <c r="C316" i="1"/>
  <c r="F202" i="4"/>
  <c r="C198" i="1"/>
  <c r="G343" i="9"/>
  <c r="E343" i="9" s="1"/>
  <c r="F274" i="5"/>
  <c r="C1278" i="1"/>
  <c r="H22" i="3"/>
  <c r="C1012" i="1"/>
  <c r="E535" i="4"/>
  <c r="F134" i="4"/>
  <c r="C130" i="1"/>
  <c r="D251" i="5"/>
  <c r="H1259" i="1"/>
  <c r="H591" i="1"/>
  <c r="G591" i="1"/>
  <c r="F88" i="5"/>
  <c r="C1093" i="1"/>
  <c r="F82" i="4"/>
  <c r="C78" i="1"/>
  <c r="F584" i="4"/>
  <c r="C578" i="1"/>
  <c r="H1602" i="1"/>
  <c r="G1602" i="1"/>
  <c r="H28" i="3"/>
  <c r="F35" i="6"/>
  <c r="C1431" i="1"/>
  <c r="G338" i="9"/>
  <c r="E338" i="9" s="1"/>
  <c r="B338" i="9" s="1"/>
  <c r="F203" i="5"/>
  <c r="C1207" i="1"/>
  <c r="F571" i="4"/>
  <c r="C565" i="1"/>
  <c r="F49" i="4"/>
  <c r="C45" i="1"/>
  <c r="F135" i="5"/>
  <c r="C1140" i="1"/>
  <c r="F536" i="4"/>
  <c r="D535" i="4"/>
  <c r="C530" i="1"/>
  <c r="F373" i="4"/>
  <c r="C368" i="1"/>
  <c r="F647" i="4"/>
  <c r="C641" i="1"/>
  <c r="E69" i="5"/>
  <c r="D1075" i="1"/>
  <c r="E141" i="6"/>
  <c r="G348" i="9" s="1"/>
  <c r="E348" i="9" s="1"/>
  <c r="I27" i="3"/>
  <c r="D1401" i="1"/>
  <c r="F262" i="4"/>
  <c r="C258" i="1"/>
  <c r="C1485" i="1"/>
  <c r="F89" i="6"/>
  <c r="H24" i="9"/>
  <c r="D152" i="4"/>
  <c r="G24" i="9"/>
  <c r="F153" i="4"/>
  <c r="C149" i="1"/>
  <c r="D69" i="5"/>
  <c r="D6" i="5" s="1"/>
  <c r="D141" i="6"/>
  <c r="F12" i="5"/>
  <c r="I24" i="3"/>
  <c r="D1181" i="1"/>
  <c r="E179" i="9"/>
  <c r="B179" i="9" s="1"/>
  <c r="F228" i="9"/>
  <c r="E310" i="9"/>
  <c r="B310" i="9" s="1"/>
  <c r="D177" i="5"/>
  <c r="F273" i="4"/>
  <c r="C269" i="1"/>
  <c r="D6" i="4"/>
  <c r="F7" i="4"/>
  <c r="C3" i="1"/>
  <c r="F147" i="5"/>
  <c r="C1152" i="1"/>
  <c r="E308" i="4"/>
  <c r="F230" i="4"/>
  <c r="C226" i="1"/>
  <c r="F522" i="4"/>
  <c r="C516" i="1"/>
  <c r="D430" i="4"/>
  <c r="E6" i="4"/>
  <c r="I1576" i="1"/>
  <c r="G1402" i="1"/>
  <c r="I1579" i="1"/>
  <c r="I1553" i="1"/>
  <c r="H1614" i="1"/>
  <c r="G1614" i="1"/>
  <c r="I1581" i="1"/>
  <c r="G1490" i="1"/>
  <c r="I1549" i="1"/>
  <c r="I1564" i="1"/>
  <c r="H1124" i="1"/>
  <c r="G1124" i="1"/>
  <c r="G1571" i="1" l="1"/>
  <c r="H1571" i="1"/>
  <c r="B346" i="9"/>
  <c r="E345" i="9"/>
  <c r="I10" i="3" s="1"/>
  <c r="H1538" i="1"/>
  <c r="G1538" i="1"/>
  <c r="G1628" i="1"/>
  <c r="H1622" i="1"/>
  <c r="C1621" i="1"/>
  <c r="H11" i="3" s="1"/>
  <c r="I39" i="3"/>
  <c r="G344" i="9"/>
  <c r="E344" i="9" s="1"/>
  <c r="B344" i="9" s="1"/>
  <c r="H1223" i="1"/>
  <c r="G1223" i="1"/>
  <c r="E176" i="5"/>
  <c r="D1180" i="1" s="1"/>
  <c r="I25" i="3"/>
  <c r="D1255" i="1"/>
  <c r="G1182" i="1"/>
  <c r="H1182" i="1"/>
  <c r="E639" i="4"/>
  <c r="D633" i="1" s="1"/>
  <c r="G401" i="1"/>
  <c r="H401" i="1"/>
  <c r="H473" i="1"/>
  <c r="G473" i="1"/>
  <c r="H485" i="1"/>
  <c r="G485" i="1"/>
  <c r="G217" i="1"/>
  <c r="H217" i="1"/>
  <c r="H39" i="1"/>
  <c r="G39" i="1"/>
  <c r="C1011" i="1"/>
  <c r="F430" i="4"/>
  <c r="D639" i="4"/>
  <c r="C424" i="1"/>
  <c r="H516" i="1"/>
  <c r="G516" i="1"/>
  <c r="E417" i="4"/>
  <c r="D412" i="1" s="1"/>
  <c r="D303" i="1"/>
  <c r="E418" i="4"/>
  <c r="D413" i="1" s="1"/>
  <c r="D176" i="5"/>
  <c r="G299" i="9" s="1"/>
  <c r="H24" i="3"/>
  <c r="F177" i="5"/>
  <c r="C1181" i="1"/>
  <c r="H1401" i="1"/>
  <c r="G1401" i="1"/>
  <c r="G368" i="1"/>
  <c r="H368" i="1"/>
  <c r="G1431" i="1"/>
  <c r="H1431" i="1"/>
  <c r="F251" i="5"/>
  <c r="H25" i="3"/>
  <c r="C1255" i="1"/>
  <c r="G1278" i="1"/>
  <c r="H1278" i="1"/>
  <c r="H356" i="1"/>
  <c r="G356" i="1"/>
  <c r="G1152" i="1"/>
  <c r="H1152" i="1"/>
  <c r="F6" i="4"/>
  <c r="H17" i="3"/>
  <c r="D422" i="4"/>
  <c r="C2" i="1"/>
  <c r="F141" i="6"/>
  <c r="H31" i="3"/>
  <c r="C1537" i="1"/>
  <c r="E24" i="9"/>
  <c r="G1485" i="1"/>
  <c r="H1485" i="1"/>
  <c r="H641" i="1"/>
  <c r="G641" i="1"/>
  <c r="H1140" i="1"/>
  <c r="G1140" i="1"/>
  <c r="H45" i="1"/>
  <c r="G45" i="1"/>
  <c r="G1207" i="1"/>
  <c r="H1207" i="1"/>
  <c r="H578" i="1"/>
  <c r="G578" i="1"/>
  <c r="H130" i="1"/>
  <c r="G130" i="1"/>
  <c r="G316" i="1"/>
  <c r="H316" i="1"/>
  <c r="D418" i="4"/>
  <c r="F360" i="4"/>
  <c r="C355" i="1"/>
  <c r="G1017" i="1"/>
  <c r="H1017" i="1"/>
  <c r="H149" i="1"/>
  <c r="G149" i="1"/>
  <c r="G1075" i="1"/>
  <c r="H1075" i="1"/>
  <c r="I23" i="3"/>
  <c r="D1074" i="1"/>
  <c r="G121" i="1"/>
  <c r="H121" i="1"/>
  <c r="H460" i="1"/>
  <c r="G460" i="1"/>
  <c r="I17" i="3"/>
  <c r="E422" i="4"/>
  <c r="D2" i="1"/>
  <c r="H226" i="1"/>
  <c r="G226" i="1"/>
  <c r="G269" i="1"/>
  <c r="H269" i="1"/>
  <c r="B228" i="9"/>
  <c r="F69" i="5"/>
  <c r="H23" i="3"/>
  <c r="C1074" i="1"/>
  <c r="D299" i="4"/>
  <c r="D300" i="4" s="1"/>
  <c r="F152" i="4"/>
  <c r="H18" i="3"/>
  <c r="C148" i="1"/>
  <c r="H258" i="1"/>
  <c r="G258" i="1"/>
  <c r="I31" i="3"/>
  <c r="D1537" i="1"/>
  <c r="H530" i="1"/>
  <c r="G530" i="1"/>
  <c r="B343" i="9"/>
  <c r="G160" i="1"/>
  <c r="H160" i="1"/>
  <c r="H1621" i="1"/>
  <c r="G1621" i="1"/>
  <c r="G304" i="1"/>
  <c r="H304" i="1"/>
  <c r="I22" i="3"/>
  <c r="E6" i="5"/>
  <c r="F6" i="5" s="1"/>
  <c r="D1012" i="1"/>
  <c r="G1012" i="1" s="1"/>
  <c r="H3" i="1"/>
  <c r="G3" i="1"/>
  <c r="E347" i="9"/>
  <c r="B348" i="9"/>
  <c r="D640" i="4"/>
  <c r="F535" i="4"/>
  <c r="C529" i="1"/>
  <c r="H565" i="1"/>
  <c r="G565" i="1"/>
  <c r="G78" i="1"/>
  <c r="H78" i="1"/>
  <c r="H1093" i="1"/>
  <c r="G1093" i="1"/>
  <c r="E640" i="4"/>
  <c r="D634" i="1" s="1"/>
  <c r="D529" i="1"/>
  <c r="H198" i="1"/>
  <c r="G198" i="1"/>
  <c r="H642" i="1"/>
  <c r="G642" i="1"/>
  <c r="H623" i="1"/>
  <c r="G623" i="1"/>
  <c r="E299" i="4"/>
  <c r="E300" i="4" s="1"/>
  <c r="D296" i="1" s="1"/>
  <c r="I18" i="3"/>
  <c r="D148" i="1"/>
  <c r="D417" i="4"/>
  <c r="F308" i="4"/>
  <c r="C303" i="1"/>
  <c r="E342" i="9" l="1"/>
  <c r="I11" i="3" s="1"/>
  <c r="H9" i="3"/>
  <c r="K3" i="9" s="1"/>
  <c r="F300" i="4"/>
  <c r="C296" i="1"/>
  <c r="G148" i="1"/>
  <c r="H148" i="1"/>
  <c r="H1074" i="1"/>
  <c r="G1074" i="1"/>
  <c r="H1012" i="1"/>
  <c r="F418" i="4"/>
  <c r="C413" i="1"/>
  <c r="H424" i="1"/>
  <c r="G424" i="1"/>
  <c r="G529" i="1"/>
  <c r="H529" i="1"/>
  <c r="H299" i="9"/>
  <c r="E299" i="9" s="1"/>
  <c r="D1011" i="1"/>
  <c r="G1181" i="1"/>
  <c r="H1181" i="1"/>
  <c r="E301" i="4"/>
  <c r="D297" i="1" s="1"/>
  <c r="E423" i="4"/>
  <c r="E424" i="4" s="1"/>
  <c r="D419" i="1" s="1"/>
  <c r="D295" i="1"/>
  <c r="F417" i="4"/>
  <c r="C412" i="1"/>
  <c r="F640" i="4"/>
  <c r="C634" i="1"/>
  <c r="E643" i="4"/>
  <c r="D417" i="1"/>
  <c r="B24" i="9"/>
  <c r="H2" i="1"/>
  <c r="G2" i="1"/>
  <c r="G1255" i="1"/>
  <c r="H1255" i="1"/>
  <c r="F639" i="4"/>
  <c r="C633" i="1"/>
  <c r="H303" i="1"/>
  <c r="G303" i="1"/>
  <c r="N3" i="9"/>
  <c r="D423" i="4"/>
  <c r="F299" i="4"/>
  <c r="D301" i="4"/>
  <c r="C295" i="1"/>
  <c r="H355" i="1"/>
  <c r="G355" i="1"/>
  <c r="G1537" i="1"/>
  <c r="H1537" i="1"/>
  <c r="D424" i="4"/>
  <c r="F422" i="4"/>
  <c r="D643" i="4"/>
  <c r="C417" i="1"/>
  <c r="F176" i="5"/>
  <c r="C1180" i="1"/>
  <c r="G306" i="9"/>
  <c r="E306" i="9" s="1"/>
  <c r="B306" i="9" s="1"/>
  <c r="I9" i="3" l="1"/>
  <c r="H8" i="3"/>
  <c r="M3" i="9" s="1"/>
  <c r="H1011" i="1"/>
  <c r="B299" i="9"/>
  <c r="D637" i="1"/>
  <c r="H412" i="1"/>
  <c r="G412" i="1"/>
  <c r="H413" i="1"/>
  <c r="G413" i="1"/>
  <c r="H296" i="1"/>
  <c r="G296" i="1"/>
  <c r="F424" i="4"/>
  <c r="C419" i="1"/>
  <c r="D644" i="4"/>
  <c r="D425" i="4"/>
  <c r="F423" i="4"/>
  <c r="C418" i="1"/>
  <c r="G20" i="9"/>
  <c r="G1011" i="1"/>
  <c r="H633" i="1"/>
  <c r="G633" i="1"/>
  <c r="H634" i="1"/>
  <c r="G634" i="1"/>
  <c r="H417" i="1"/>
  <c r="G417" i="1"/>
  <c r="G295" i="1"/>
  <c r="H295" i="1"/>
  <c r="G1180" i="1"/>
  <c r="H1180" i="1"/>
  <c r="D645" i="4"/>
  <c r="F643" i="4"/>
  <c r="C637" i="1"/>
  <c r="F301" i="4"/>
  <c r="C297" i="1"/>
  <c r="E425" i="4"/>
  <c r="D420" i="1" s="1"/>
  <c r="E644" i="4"/>
  <c r="D418" i="1"/>
  <c r="H20" i="9"/>
  <c r="G297" i="1" l="1"/>
  <c r="H297" i="1"/>
  <c r="E20" i="9"/>
  <c r="B20" i="9" s="1"/>
  <c r="D646" i="4"/>
  <c r="D649" i="4" s="1"/>
  <c r="F644" i="4"/>
  <c r="C638" i="1"/>
  <c r="H418" i="1"/>
  <c r="G418" i="1"/>
  <c r="H419" i="1"/>
  <c r="G419" i="1"/>
  <c r="H334" i="9"/>
  <c r="G334" i="9"/>
  <c r="E646" i="4"/>
  <c r="D638" i="1"/>
  <c r="H637" i="1"/>
  <c r="G637" i="1"/>
  <c r="C639" i="1"/>
  <c r="F425" i="4"/>
  <c r="C420" i="1"/>
  <c r="E645" i="4"/>
  <c r="E649" i="4" l="1"/>
  <c r="F649" i="4" s="1"/>
  <c r="D639" i="1"/>
  <c r="H639" i="1" s="1"/>
  <c r="F645" i="4"/>
  <c r="G638" i="1"/>
  <c r="H638" i="1"/>
  <c r="H420" i="1"/>
  <c r="G420" i="1"/>
  <c r="H19" i="3"/>
  <c r="C643" i="1"/>
  <c r="E650" i="4"/>
  <c r="D640" i="1"/>
  <c r="E334" i="9"/>
  <c r="F646" i="4"/>
  <c r="D650" i="4"/>
  <c r="C640" i="1"/>
  <c r="G639" i="1" l="1"/>
  <c r="B334" i="9"/>
  <c r="E298" i="9"/>
  <c r="I8" i="3" s="1"/>
  <c r="H640" i="1"/>
  <c r="G640" i="1"/>
  <c r="F650" i="4"/>
  <c r="H20" i="3"/>
  <c r="C644" i="1"/>
  <c r="I20" i="3"/>
  <c r="D644" i="1"/>
  <c r="G297" i="9"/>
  <c r="E297" i="9" s="1"/>
  <c r="B297" i="9" s="1"/>
  <c r="I19" i="3"/>
  <c r="D643" i="1"/>
  <c r="H643" i="1" s="1"/>
  <c r="H7" i="3" l="1"/>
  <c r="J3" i="9" s="1"/>
  <c r="G643" i="1"/>
  <c r="H644" i="1"/>
  <c r="G644" i="1"/>
  <c r="L293" i="9" l="1"/>
  <c r="F293" i="9" s="1"/>
  <c r="H295" i="9"/>
  <c r="G295" i="9"/>
  <c r="H18" i="9"/>
  <c r="G18" i="9"/>
  <c r="H15" i="9"/>
  <c r="G17" i="9"/>
  <c r="L16" i="9"/>
  <c r="J13" i="9"/>
  <c r="I9" i="9"/>
  <c r="I12" i="9"/>
  <c r="J7" i="9"/>
  <c r="K13" i="9"/>
  <c r="I7" i="9"/>
  <c r="K8" i="9"/>
  <c r="I6" i="9"/>
  <c r="G15" i="9"/>
  <c r="J12" i="9"/>
  <c r="K7" i="9"/>
  <c r="K10" i="9"/>
  <c r="K5" i="9"/>
  <c r="K12" i="9"/>
  <c r="G22" i="9"/>
  <c r="H21" i="9"/>
  <c r="I5" i="9"/>
  <c r="H17" i="9"/>
  <c r="I17" i="9"/>
  <c r="I13" i="9"/>
  <c r="J8" i="9"/>
  <c r="J11" i="9"/>
  <c r="K6" i="9"/>
  <c r="I11" i="9"/>
  <c r="J6" i="9"/>
  <c r="J9" i="9"/>
  <c r="L15" i="9"/>
  <c r="G21" i="9"/>
  <c r="M15" i="9"/>
  <c r="G16" i="9"/>
  <c r="J17" i="9"/>
  <c r="K11" i="9"/>
  <c r="I8" i="9"/>
  <c r="K9" i="9"/>
  <c r="J5" i="9"/>
  <c r="H22" i="9"/>
  <c r="J10" i="9"/>
  <c r="M16" i="9"/>
  <c r="H16" i="9"/>
  <c r="E21" i="9" l="1"/>
  <c r="B21" i="9" s="1"/>
  <c r="E15" i="9"/>
  <c r="E13" i="9"/>
  <c r="B13" i="9" s="1"/>
  <c r="E6" i="9"/>
  <c r="B6" i="9" s="1"/>
  <c r="F16" i="9"/>
  <c r="F15" i="9"/>
  <c r="E12" i="9"/>
  <c r="B12" i="9" s="1"/>
  <c r="E295" i="9"/>
  <c r="B295" i="9" s="1"/>
  <c r="E11" i="9"/>
  <c r="B11" i="9" s="1"/>
  <c r="E17" i="9"/>
  <c r="B17" i="9" s="1"/>
  <c r="E16" i="9"/>
  <c r="E7" i="9"/>
  <c r="B7" i="9" s="1"/>
  <c r="E9" i="9"/>
  <c r="B9" i="9" s="1"/>
  <c r="E22" i="9"/>
  <c r="B22" i="9" s="1"/>
  <c r="E10" i="9"/>
  <c r="B10" i="9" s="1"/>
  <c r="E8" i="9"/>
  <c r="B8" i="9" s="1"/>
  <c r="E5" i="9"/>
  <c r="E18" i="9"/>
  <c r="B18" i="9" s="1"/>
  <c r="B293" i="9"/>
  <c r="F23" i="9"/>
  <c r="B15" i="9" l="1"/>
  <c r="F14" i="9"/>
  <c r="F3" i="9" s="1"/>
  <c r="E14" i="9"/>
  <c r="I13" i="3" s="1"/>
  <c r="E23" i="9"/>
  <c r="I7" i="3" s="1"/>
  <c r="B16" i="9"/>
  <c r="E4" i="9"/>
  <c r="B5" i="9"/>
  <c r="E3" i="9" l="1"/>
</calcChain>
</file>

<file path=xl/sharedStrings.xml><?xml version="1.0" encoding="utf-8"?>
<sst xmlns="http://schemas.openxmlformats.org/spreadsheetml/2006/main" count="4733" uniqueCount="3657">
  <si>
    <t>Obveznik:</t>
  </si>
  <si>
    <t>38036 - GRAD OTOK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</si>
  <si>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</si>
  <si>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</si>
  <si>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</si>
  <si>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</si>
  <si>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</si>
  <si>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</si>
  <si>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</si>
  <si>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</si>
  <si>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</si>
  <si>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</si>
  <si>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</si>
  <si>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</si>
  <si>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</si>
  <si>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</si>
  <si>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</si>
  <si>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</si>
  <si>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</si>
  <si>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</si>
  <si>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</si>
  <si>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</si>
  <si>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</si>
  <si>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</si>
  <si>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</si>
  <si>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</si>
  <si>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</si>
  <si>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</si>
  <si>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</si>
  <si>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</si>
  <si>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</si>
  <si>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</si>
  <si>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</si>
  <si>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</si>
  <si>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</si>
  <si>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</si>
  <si>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</si>
  <si>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</si>
  <si>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</si>
  <si>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</si>
  <si>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</si>
  <si>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</si>
  <si>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</si>
  <si>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</si>
  <si>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</si>
  <si>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</si>
  <si>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</si>
  <si>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</si>
  <si>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</si>
  <si>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</si>
  <si>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</si>
  <si>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</si>
  <si>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</si>
  <si>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</si>
  <si>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</si>
  <si>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</si>
  <si>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</si>
  <si>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</si>
  <si>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</si>
  <si>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</si>
  <si>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</si>
  <si>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</si>
  <si>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</si>
  <si>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</si>
  <si>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</si>
  <si>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</si>
  <si>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</si>
  <si>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</si>
  <si>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</si>
  <si>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</si>
  <si>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</si>
  <si>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</si>
  <si>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</si>
  <si>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</si>
  <si>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</si>
  <si>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</si>
  <si>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</si>
  <si>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</si>
  <si>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</si>
  <si>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</si>
  <si>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</si>
  <si>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</si>
  <si>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</si>
  <si>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</si>
  <si>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</si>
  <si>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</si>
  <si>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</si>
  <si>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</si>
  <si>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</si>
  <si>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</si>
  <si>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</si>
  <si>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</si>
  <si>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</si>
  <si>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</si>
  <si>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</si>
  <si>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</si>
  <si>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</si>
  <si>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</si>
  <si>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</si>
  <si>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</si>
  <si>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</si>
  <si>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</si>
  <si>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</si>
  <si>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</si>
  <si>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</si>
  <si>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</si>
  <si>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</si>
  <si>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</si>
  <si>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</si>
  <si>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</si>
  <si>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</si>
  <si>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</si>
  <si>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</si>
  <si>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</si>
  <si>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</si>
  <si>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</si>
  <si>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</si>
  <si>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</si>
  <si>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</si>
  <si>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</si>
  <si>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</si>
  <si>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</si>
  <si>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</si>
  <si>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</si>
  <si>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</si>
  <si>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</si>
  <si>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</si>
  <si>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</si>
  <si>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</si>
  <si>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</si>
  <si>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</si>
  <si>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</si>
  <si>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</si>
  <si>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</si>
  <si>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</si>
  <si>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</si>
  <si>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</si>
  <si>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</si>
  <si>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</si>
  <si>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</si>
  <si>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</si>
  <si>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</si>
  <si>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</si>
  <si>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</si>
  <si>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</si>
  <si>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</si>
  <si>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</si>
  <si>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</si>
  <si>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</si>
  <si>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</si>
  <si>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</si>
  <si>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</si>
  <si>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</si>
  <si>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</si>
  <si>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</si>
  <si>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</si>
  <si>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</si>
  <si>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</si>
  <si>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</si>
  <si>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</si>
  <si>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</si>
  <si>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</si>
  <si>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</si>
  <si>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</si>
  <si>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</si>
  <si>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</si>
  <si>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</si>
  <si>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</si>
  <si>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</si>
  <si>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</si>
  <si>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</si>
  <si>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</si>
  <si>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</si>
  <si>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</si>
  <si>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</si>
  <si>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</si>
  <si>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</si>
  <si>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</si>
  <si>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</si>
  <si>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</si>
  <si>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</si>
  <si>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</si>
  <si>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</si>
  <si>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</si>
  <si>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</si>
  <si>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</si>
  <si>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</si>
  <si>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</si>
  <si>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</si>
  <si>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</si>
  <si>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</si>
  <si>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</si>
  <si>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</si>
  <si>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</si>
  <si>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</si>
  <si>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</si>
  <si>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</si>
  <si>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</si>
  <si>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</si>
  <si>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</si>
  <si>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</si>
  <si>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</si>
  <si>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</si>
  <si>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</si>
  <si>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</si>
  <si>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</si>
  <si>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</si>
  <si>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</si>
  <si>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</si>
  <si>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</si>
  <si>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</si>
  <si>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</si>
  <si>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</si>
  <si>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</si>
  <si>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</si>
  <si>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</si>
  <si>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</si>
  <si>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</si>
  <si>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</si>
  <si>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</si>
  <si>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</si>
  <si>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</si>
  <si>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</si>
  <si>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</si>
  <si>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</si>
  <si>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</si>
  <si>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</si>
  <si>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</si>
  <si>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</si>
  <si>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</si>
  <si>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</si>
  <si>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</si>
  <si>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</si>
  <si>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</si>
  <si>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</si>
  <si>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</si>
  <si>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</si>
  <si>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</si>
  <si>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</si>
  <si>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</si>
  <si>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</si>
  <si>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</si>
  <si>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</si>
  <si>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</si>
  <si>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</si>
  <si>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</si>
  <si>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</si>
  <si>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</si>
  <si>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</si>
  <si>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</si>
  <si>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</si>
  <si>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</si>
  <si>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</si>
  <si>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</si>
  <si>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</si>
  <si>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</si>
  <si>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</si>
  <si>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</si>
  <si>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</si>
  <si>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</si>
  <si>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</si>
  <si>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</si>
  <si>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</si>
  <si>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</si>
  <si>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</si>
  <si>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</si>
  <si>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</si>
  <si>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</si>
  <si>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</si>
  <si>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</si>
  <si>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</si>
  <si>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</si>
  <si>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</si>
  <si>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</si>
  <si>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</si>
  <si>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</si>
  <si>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</si>
  <si>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</si>
  <si>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</si>
  <si>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</si>
  <si>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</si>
  <si>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</si>
  <si>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</si>
  <si>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</si>
  <si>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</si>
  <si>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</si>
  <si>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</si>
  <si>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</si>
  <si>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</si>
  <si>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</si>
  <si>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</si>
  <si>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</si>
  <si>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</si>
  <si>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</si>
  <si>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</si>
  <si>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</si>
  <si>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</si>
  <si>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</si>
  <si>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</si>
  <si>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</si>
  <si>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</si>
  <si>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</si>
  <si>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</si>
  <si>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</si>
  <si>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</si>
  <si>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</si>
  <si>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</si>
  <si>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</si>
  <si>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</si>
  <si>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</si>
  <si>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</si>
  <si>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</si>
  <si>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</si>
  <si>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</si>
  <si>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</si>
  <si>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</si>
  <si>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</si>
  <si>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</si>
  <si>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</si>
  <si>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</si>
  <si>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</si>
  <si>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</si>
  <si>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</si>
  <si>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</si>
  <si>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</si>
  <si>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</si>
  <si>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</si>
  <si>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</si>
  <si>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</si>
  <si>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</si>
  <si>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</si>
  <si>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</si>
  <si>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</si>
  <si>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</si>
  <si>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</si>
  <si>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</si>
  <si>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</si>
  <si>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</si>
  <si>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</si>
  <si>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</si>
  <si>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</si>
  <si>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</si>
  <si>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</si>
  <si>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</si>
  <si>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</si>
  <si>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</si>
  <si>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</si>
  <si>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</si>
  <si>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</si>
  <si>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</si>
  <si>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</si>
  <si>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</si>
  <si>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</si>
  <si>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</si>
  <si>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</si>
  <si>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</si>
  <si>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</si>
  <si>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</si>
  <si>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</si>
  <si>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</si>
  <si>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</si>
  <si>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</si>
  <si>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</si>
  <si>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</si>
  <si>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</si>
  <si>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</si>
  <si>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</si>
  <si>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</si>
  <si>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</si>
  <si>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</si>
  <si>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</si>
  <si>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</si>
  <si>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</si>
  <si>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</si>
  <si>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</si>
  <si>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</si>
  <si>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</si>
  <si>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</si>
  <si>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</si>
  <si>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</si>
  <si>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</si>
  <si>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</si>
  <si>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</si>
  <si>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</si>
  <si>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</si>
  <si>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</si>
  <si>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</si>
  <si>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</si>
  <si>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</si>
  <si>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</si>
  <si>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</si>
  <si>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</si>
  <si>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</si>
  <si>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</si>
  <si>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</si>
  <si>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</si>
  <si>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</si>
  <si>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</si>
  <si>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</si>
  <si>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</si>
  <si>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</si>
  <si>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</si>
  <si>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</si>
  <si>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</si>
  <si>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</si>
  <si>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</si>
  <si>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</si>
  <si>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</si>
  <si>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</si>
  <si>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</si>
  <si>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</si>
  <si>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</si>
  <si>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</si>
  <si>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</si>
  <si>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</si>
  <si>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</si>
  <si>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</si>
  <si>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</si>
  <si>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</si>
  <si>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</si>
  <si>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</si>
  <si>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</si>
  <si>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</si>
  <si>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</si>
  <si>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</si>
  <si>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</si>
  <si>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</si>
  <si>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</si>
  <si>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</si>
  <si>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</si>
  <si>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</si>
  <si>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</si>
  <si>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</si>
  <si>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</si>
  <si>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</si>
  <si>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</si>
  <si>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</si>
  <si>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</si>
  <si>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</si>
  <si>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</si>
  <si>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</si>
  <si>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</si>
  <si>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</si>
  <si>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</si>
  <si>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</si>
  <si>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</si>
  <si>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</si>
  <si>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</si>
  <si>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</si>
  <si>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</si>
  <si>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</si>
  <si>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</si>
  <si>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</si>
  <si>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</si>
  <si>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</si>
  <si>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</si>
  <si>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</si>
  <si>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</si>
  <si>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</si>
  <si>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</si>
  <si>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</si>
  <si>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</si>
  <si>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</si>
  <si>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</si>
  <si>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</si>
  <si>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</si>
  <si>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</si>
  <si>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</si>
  <si>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</si>
  <si>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</si>
  <si>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</si>
  <si>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</si>
  <si>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</si>
  <si>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</si>
  <si>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</si>
  <si>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</si>
  <si>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</si>
  <si>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</si>
  <si>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</si>
  <si>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</si>
  <si>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</si>
  <si>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</si>
  <si>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</si>
  <si>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</si>
  <si>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</si>
  <si>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</si>
  <si>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</si>
  <si>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</si>
  <si>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</si>
  <si>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</si>
  <si>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</si>
  <si>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</si>
  <si>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</si>
  <si>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</si>
  <si>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</si>
  <si>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</si>
  <si>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</si>
  <si>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</si>
  <si>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</si>
  <si>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</si>
  <si>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</si>
  <si>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</si>
  <si>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</si>
  <si>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</si>
  <si>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</si>
  <si>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</si>
  <si>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</si>
  <si>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</si>
  <si>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</si>
  <si>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</si>
  <si>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</si>
  <si>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</si>
  <si>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</si>
  <si>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</si>
  <si>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</si>
  <si>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</si>
  <si>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</si>
  <si>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</si>
  <si>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</si>
  <si>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</si>
  <si>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</si>
  <si>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</si>
  <si>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</si>
  <si>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</si>
  <si>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</si>
  <si>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</si>
  <si>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</si>
  <si>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</si>
  <si>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</si>
  <si>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</si>
  <si>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</si>
  <si>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</si>
  <si>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</si>
  <si>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</si>
  <si>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</si>
  <si>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</si>
  <si>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</si>
  <si>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</si>
  <si>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</si>
  <si>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</si>
  <si>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</si>
  <si>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</si>
  <si>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</si>
  <si>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</si>
  <si>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</si>
  <si>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</si>
  <si>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</si>
  <si>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</si>
  <si>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</si>
  <si>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</si>
  <si>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</si>
  <si>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</si>
  <si>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</si>
  <si>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</si>
  <si>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</si>
  <si>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</si>
  <si>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</si>
  <si>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</si>
  <si>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</si>
  <si>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</si>
  <si>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</si>
  <si>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</si>
  <si>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</si>
  <si>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</si>
  <si>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</si>
  <si>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</si>
  <si>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</si>
  <si>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</si>
  <si>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</si>
  <si>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</si>
  <si>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</si>
  <si>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</si>
  <si>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</si>
  <si>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</si>
  <si>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</si>
  <si>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</si>
  <si>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</si>
  <si>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</si>
  <si>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</si>
  <si>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</si>
  <si>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</si>
  <si>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</si>
  <si>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</si>
  <si>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</si>
  <si>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</si>
  <si>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</si>
  <si>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</si>
  <si>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</si>
  <si>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</si>
  <si>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</si>
  <si>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</si>
  <si>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</si>
  <si>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</si>
  <si>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</si>
  <si>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</si>
  <si>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</si>
  <si>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</si>
  <si>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</si>
  <si>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</si>
  <si>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</si>
  <si>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</si>
  <si>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</si>
  <si>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</si>
  <si>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</si>
  <si>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</si>
  <si>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</si>
  <si>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</si>
  <si>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</si>
  <si>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</si>
  <si>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</si>
  <si>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</si>
  <si>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</si>
  <si>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</si>
  <si>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</si>
  <si>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</si>
  <si>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</si>
  <si>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</si>
  <si>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</si>
  <si>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</si>
  <si>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</si>
  <si>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</si>
  <si>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</si>
  <si>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</si>
  <si>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</si>
  <si>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</si>
  <si>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</si>
  <si>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</si>
  <si>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</si>
  <si>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</si>
  <si>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</si>
  <si>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</si>
  <si>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</si>
  <si>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</si>
  <si>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</si>
  <si>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</si>
  <si>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</si>
  <si>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</si>
  <si>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</si>
  <si>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</si>
  <si>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</si>
  <si>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</si>
  <si>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</si>
  <si>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</si>
  <si>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</si>
  <si>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</si>
  <si>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</si>
  <si>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</si>
  <si>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</si>
  <si>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</si>
  <si>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</si>
  <si>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</si>
  <si>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</si>
  <si>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</si>
  <si>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</si>
  <si>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</si>
  <si>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</si>
  <si>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</si>
  <si>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</si>
  <si>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</si>
  <si>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</si>
  <si>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</si>
  <si>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</si>
  <si>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</si>
  <si>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</si>
  <si>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</si>
  <si>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</si>
  <si>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</si>
  <si>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</si>
  <si>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</si>
  <si>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</si>
  <si>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</si>
  <si>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</si>
  <si>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</si>
  <si>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</si>
  <si>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</si>
  <si>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</si>
  <si>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</si>
  <si>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</si>
  <si>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</si>
  <si>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</si>
  <si>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</si>
  <si>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</si>
  <si>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</si>
  <si>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</si>
  <si>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</si>
  <si>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</si>
  <si>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</si>
  <si>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</si>
  <si>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</si>
  <si>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</si>
  <si>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</si>
  <si>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</si>
  <si>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</si>
  <si>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</si>
  <si>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</si>
  <si>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</si>
  <si>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</si>
  <si>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</si>
  <si>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</si>
  <si>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</si>
  <si>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</si>
  <si>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</si>
  <si>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</si>
  <si>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</si>
  <si>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</si>
  <si>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</si>
  <si>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</si>
  <si>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</si>
  <si>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</si>
  <si>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</si>
  <si>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</si>
  <si>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</si>
  <si>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</si>
  <si>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</si>
  <si>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</si>
  <si>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</si>
  <si>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</si>
  <si>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</si>
  <si>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</si>
  <si>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</si>
  <si>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</si>
  <si>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</si>
  <si>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</si>
  <si>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</si>
  <si>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</si>
  <si>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</si>
  <si>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</si>
  <si>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</si>
  <si>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</si>
  <si>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</si>
  <si>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</si>
  <si>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</si>
  <si>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</si>
  <si>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</si>
  <si>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</si>
  <si>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</si>
  <si>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</si>
  <si>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</si>
  <si>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</si>
  <si>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</si>
  <si>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</si>
  <si>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</si>
  <si>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</si>
  <si>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</si>
  <si>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</si>
  <si>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</si>
  <si>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</si>
  <si>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</si>
  <si>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</si>
  <si>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</si>
  <si>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</si>
  <si>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</si>
  <si>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</si>
  <si>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</si>
  <si>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</si>
  <si>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</si>
  <si>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</si>
  <si>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</si>
  <si>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</si>
  <si>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</si>
  <si>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</si>
  <si>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</si>
  <si>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</si>
  <si>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</si>
  <si>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</si>
  <si>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</si>
  <si>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</si>
  <si>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</si>
  <si>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</si>
  <si>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</si>
  <si>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</si>
  <si>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</si>
  <si>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</si>
  <si>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</si>
  <si>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</si>
  <si>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</si>
  <si>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</si>
  <si>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</si>
  <si>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</si>
  <si>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</si>
  <si>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</si>
  <si>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</si>
  <si>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</si>
  <si>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</si>
  <si>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</si>
  <si>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</si>
  <si>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</si>
  <si>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</si>
  <si>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</si>
  <si>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</si>
  <si>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</si>
  <si>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</si>
  <si>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</si>
  <si>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</si>
  <si>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</si>
  <si>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</si>
  <si>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</si>
  <si>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</si>
  <si>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</si>
  <si>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</si>
  <si>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</si>
  <si>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</si>
  <si>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</si>
  <si>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</si>
  <si>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</si>
  <si>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</si>
  <si>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</si>
  <si>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</si>
  <si>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</si>
  <si>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</si>
  <si>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</si>
  <si>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</si>
  <si>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</si>
  <si>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</si>
  <si>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</si>
  <si>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</si>
  <si>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</si>
  <si>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</si>
  <si>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</si>
  <si>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</si>
  <si>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</si>
  <si>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</si>
  <si>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</si>
  <si>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</si>
  <si>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</si>
  <si>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</si>
  <si>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</si>
  <si>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</si>
  <si>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</si>
  <si>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</si>
  <si>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</si>
  <si>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</si>
  <si>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</si>
  <si>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</si>
  <si>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</si>
  <si>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</si>
  <si>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</si>
  <si>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</si>
  <si>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</si>
  <si>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</si>
  <si>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</si>
  <si>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</si>
  <si>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</si>
  <si>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</si>
  <si>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</si>
  <si>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</si>
  <si>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</si>
  <si>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</si>
  <si>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</si>
  <si>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</si>
  <si>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</si>
  <si>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</si>
  <si>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</si>
  <si>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</si>
  <si>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</si>
  <si>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</si>
  <si>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</si>
  <si>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</si>
  <si>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</si>
  <si>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</si>
  <si>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</si>
  <si>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</si>
  <si>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</si>
  <si>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</si>
  <si>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</si>
  <si>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</si>
  <si>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</si>
  <si>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</si>
  <si>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</si>
  <si>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</si>
  <si>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</si>
  <si>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</si>
  <si>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</si>
  <si>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</si>
  <si>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</si>
  <si>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</si>
  <si>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</si>
  <si>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</si>
  <si>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</si>
  <si>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</si>
  <si>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</si>
  <si>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</si>
  <si>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</si>
  <si>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</si>
  <si>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</si>
  <si>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</si>
  <si>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</si>
  <si>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</si>
  <si>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</si>
  <si>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</si>
  <si>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</si>
  <si>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</si>
  <si>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</si>
  <si>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</si>
  <si>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</si>
  <si>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</si>
  <si>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</si>
  <si>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</si>
  <si>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</si>
  <si>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</si>
  <si>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</si>
  <si>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</si>
  <si>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</si>
  <si>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</si>
  <si>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</si>
  <si>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</si>
  <si>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</si>
  <si>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</si>
  <si>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</si>
  <si>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</si>
  <si>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</si>
  <si>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</si>
  <si>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</si>
  <si>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</si>
  <si>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</si>
  <si>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</si>
  <si>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</si>
  <si>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</si>
  <si>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</si>
  <si>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</si>
  <si>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</si>
  <si>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</si>
  <si>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</si>
  <si>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</si>
  <si>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</si>
  <si>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</si>
  <si>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</si>
  <si>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</si>
  <si>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</si>
  <si>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</si>
  <si>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</si>
  <si>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</si>
  <si>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</si>
  <si>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</si>
  <si>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</si>
  <si>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</si>
  <si>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</si>
  <si>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</si>
  <si>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</si>
  <si>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</si>
  <si>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</si>
  <si>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</si>
  <si>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</si>
  <si>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</si>
  <si>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</si>
  <si>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</si>
  <si>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</si>
  <si>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</si>
  <si>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</si>
  <si>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</si>
  <si>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</si>
  <si>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</si>
  <si>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</si>
  <si>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</si>
  <si>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</si>
  <si>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</si>
  <si>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</si>
  <si>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</si>
  <si>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</si>
  <si>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</si>
  <si>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</si>
  <si>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</si>
  <si>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</si>
  <si>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</si>
  <si>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</si>
  <si>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</si>
  <si>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</si>
  <si>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</si>
  <si>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</si>
  <si>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</si>
  <si>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</si>
  <si>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</si>
  <si>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</si>
  <si>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</si>
  <si>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</si>
  <si>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</si>
  <si>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</si>
  <si>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</si>
  <si>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</si>
  <si>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</si>
  <si>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</si>
  <si>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</si>
  <si>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</si>
  <si>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</si>
  <si>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</si>
  <si>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</si>
  <si>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</si>
  <si>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</si>
  <si>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</si>
  <si>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</si>
  <si>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</si>
  <si>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</si>
  <si>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</si>
  <si>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</si>
  <si>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</si>
  <si>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</si>
  <si>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</si>
  <si>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</si>
  <si>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</si>
  <si>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</si>
  <si>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</si>
  <si>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</si>
  <si>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</si>
  <si>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</si>
  <si>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</si>
  <si>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</si>
  <si>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</si>
  <si>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</si>
  <si>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</si>
  <si>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</si>
  <si>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</si>
  <si>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</si>
  <si>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</si>
  <si>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</si>
  <si>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</si>
  <si>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</si>
  <si>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</si>
  <si>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</si>
  <si>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</si>
  <si>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</si>
  <si>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</si>
  <si>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</si>
  <si>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</si>
  <si>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</si>
  <si>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</si>
  <si>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</si>
  <si>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</si>
  <si>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</si>
  <si>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</si>
  <si>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</si>
  <si>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</si>
  <si>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</si>
  <si>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</si>
  <si>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</si>
  <si>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</si>
  <si>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</si>
  <si>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</si>
  <si>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</si>
  <si>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</si>
  <si>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</si>
  <si>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</si>
  <si>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</si>
  <si>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</si>
  <si>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</si>
  <si>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</si>
  <si>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</si>
  <si>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</si>
  <si>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</si>
  <si>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</si>
  <si>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</si>
  <si>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</si>
  <si>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</si>
  <si>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</si>
  <si>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</si>
  <si>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</si>
  <si>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</si>
  <si>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</si>
  <si>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</si>
  <si>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</si>
  <si>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</si>
  <si>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</si>
  <si>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</si>
  <si>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</si>
  <si>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</si>
  <si>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</si>
  <si>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</si>
  <si>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</si>
  <si>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</si>
  <si>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</si>
  <si>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</si>
  <si>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</si>
  <si>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</si>
  <si>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</si>
  <si>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</si>
  <si>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</si>
  <si>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</si>
  <si>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</si>
  <si>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</si>
  <si>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</si>
  <si>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</si>
  <si>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</si>
  <si>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</si>
  <si>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</si>
  <si>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</si>
  <si>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</si>
  <si>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</si>
  <si>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</si>
  <si>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</si>
  <si>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</si>
  <si>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</si>
  <si>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</si>
  <si>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</si>
  <si>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</si>
  <si>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</si>
  <si>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</si>
  <si>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</si>
  <si>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</si>
  <si>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</si>
  <si>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</si>
  <si>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</si>
  <si>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</si>
  <si>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</si>
  <si>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</si>
  <si>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</si>
  <si>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</si>
  <si>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</si>
  <si>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</si>
  <si>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</si>
  <si>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</si>
  <si>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</si>
  <si>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</si>
  <si>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</si>
  <si>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</si>
  <si>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</si>
  <si>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</si>
  <si>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</si>
  <si>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</si>
  <si>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</si>
  <si>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</si>
  <si>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</si>
  <si>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</si>
  <si>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</si>
  <si>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</si>
  <si>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</si>
  <si>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</si>
  <si>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</si>
  <si>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</si>
  <si>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</si>
  <si>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</si>
  <si>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</si>
  <si>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</si>
  <si>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</si>
  <si>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</si>
  <si>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</si>
  <si>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</si>
  <si>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</si>
  <si>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</si>
  <si>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</si>
  <si>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</si>
  <si>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</si>
  <si>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</si>
  <si>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</si>
  <si>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</si>
  <si>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</si>
  <si>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</si>
  <si>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</si>
  <si>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</si>
  <si>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</si>
  <si>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</si>
  <si>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</si>
  <si>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</si>
  <si>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</si>
  <si>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</si>
  <si>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</si>
  <si>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</si>
  <si>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</si>
  <si>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</si>
  <si>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</si>
  <si>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</si>
  <si>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</si>
  <si>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</si>
  <si>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</si>
  <si>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</si>
  <si>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</si>
  <si>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</si>
  <si>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</si>
  <si>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</si>
  <si>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</si>
  <si>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</si>
  <si>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</si>
  <si>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</si>
  <si>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</si>
  <si>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</si>
  <si>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</si>
  <si>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</si>
  <si>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</si>
  <si>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</si>
  <si>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</si>
  <si>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</si>
  <si>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</si>
  <si>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</si>
  <si>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</si>
  <si>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</si>
  <si>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</si>
  <si>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</si>
  <si>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</si>
  <si>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</si>
  <si>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</si>
  <si>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</si>
  <si>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</si>
  <si>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</si>
  <si>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</si>
  <si>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</si>
  <si>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</si>
  <si>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</si>
  <si>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</si>
  <si>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</si>
  <si>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</si>
  <si>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</si>
  <si>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</si>
  <si>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</si>
  <si>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</si>
  <si>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</si>
  <si>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</si>
  <si>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</si>
  <si>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</si>
  <si>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</si>
  <si>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</si>
  <si>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</si>
  <si>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</si>
  <si>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</si>
  <si>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</si>
  <si>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</si>
  <si>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</si>
  <si>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</si>
  <si>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</si>
  <si>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</si>
  <si>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</si>
  <si>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</si>
  <si>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</si>
  <si>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</si>
  <si>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</si>
  <si>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</si>
  <si>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</si>
  <si>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</si>
  <si>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</si>
  <si>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</si>
  <si>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</si>
  <si>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</si>
  <si>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</si>
  <si>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</si>
  <si>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</si>
  <si>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</si>
  <si>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</si>
  <si>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</si>
  <si>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</si>
  <si>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</si>
  <si>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</si>
  <si>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</si>
  <si>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</si>
  <si>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</si>
  <si>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</si>
  <si>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</si>
  <si>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</si>
  <si>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</si>
  <si>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</si>
  <si>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</si>
  <si>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</si>
  <si>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</si>
  <si>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</si>
  <si>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</si>
  <si>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</si>
  <si>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</si>
  <si>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</si>
  <si>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</si>
  <si>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</si>
  <si>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</si>
  <si>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</si>
  <si>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</si>
  <si>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</si>
  <si>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</si>
  <si>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</si>
  <si>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</si>
  <si>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</si>
  <si>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</si>
  <si>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</si>
  <si>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</si>
  <si>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</si>
  <si>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</si>
  <si>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</si>
  <si>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</si>
  <si>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</si>
  <si>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</si>
  <si>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</si>
  <si>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</si>
  <si>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</si>
  <si>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</si>
  <si>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</si>
  <si>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</si>
  <si>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</si>
  <si>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</si>
  <si>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</si>
  <si>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</si>
  <si>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</si>
  <si>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</si>
  <si>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</si>
  <si>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</si>
  <si>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</si>
  <si>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</si>
  <si>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</si>
  <si>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</si>
  <si>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</si>
  <si>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</si>
  <si>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</si>
  <si>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</si>
  <si>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</si>
  <si>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</si>
  <si>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</si>
  <si>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</si>
  <si>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</si>
  <si>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</si>
  <si>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</si>
  <si>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</si>
  <si>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</si>
  <si>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</si>
  <si>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</si>
  <si>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</si>
  <si>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</si>
  <si>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</si>
  <si>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</si>
  <si>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</si>
  <si>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</si>
  <si>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</si>
  <si>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</si>
  <si>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</si>
  <si>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</si>
  <si>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</si>
  <si>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</si>
  <si>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</si>
  <si>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</si>
  <si>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</si>
  <si>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</si>
  <si>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</si>
  <si>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</si>
  <si>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</si>
  <si>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</si>
  <si>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</si>
  <si>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</si>
  <si>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</si>
  <si>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</si>
  <si>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</si>
  <si>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</si>
  <si>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</si>
  <si>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</si>
  <si>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</si>
  <si>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</si>
  <si>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</si>
  <si>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</si>
  <si>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</si>
  <si>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</si>
  <si>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</si>
  <si>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</si>
  <si>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</si>
  <si>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</si>
  <si>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</si>
  <si>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</si>
  <si>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</si>
  <si>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</si>
  <si>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</si>
  <si>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</si>
  <si>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</si>
  <si>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</si>
  <si>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</si>
  <si>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</si>
  <si>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</si>
  <si>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</si>
  <si>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</si>
  <si>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</si>
  <si>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</si>
  <si>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</si>
  <si>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</si>
  <si>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</si>
  <si>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</si>
  <si>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</si>
  <si>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</si>
  <si>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</si>
  <si>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</si>
  <si>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</si>
  <si>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</si>
  <si>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</si>
  <si>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</si>
  <si>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</si>
  <si>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</si>
  <si>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</si>
  <si>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</si>
  <si>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</si>
  <si>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</si>
  <si>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</si>
  <si>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</si>
  <si>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</si>
  <si>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</si>
  <si>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</si>
  <si>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</si>
  <si>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</si>
  <si>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</si>
  <si>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</si>
  <si>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</si>
  <si>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</si>
  <si>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</si>
  <si>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</si>
  <si>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</si>
  <si>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</si>
  <si>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</si>
  <si>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</si>
  <si>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</si>
  <si>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</si>
  <si>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</si>
  <si>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</si>
  <si>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</si>
  <si>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</si>
  <si>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</si>
  <si>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</si>
  <si>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</si>
  <si>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</si>
  <si>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</si>
  <si>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</si>
  <si>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</si>
  <si>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</si>
  <si>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</si>
  <si>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</si>
  <si>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</si>
  <si>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</si>
  <si>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</si>
  <si>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</si>
  <si>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</si>
  <si>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</si>
  <si>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</si>
  <si>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</si>
  <si>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</si>
  <si>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</si>
  <si>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</si>
  <si>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</si>
  <si>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</si>
  <si>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</si>
  <si>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</si>
  <si>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</si>
  <si>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</si>
  <si>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</si>
  <si>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</si>
  <si>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</si>
  <si>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</si>
  <si>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</si>
  <si>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</si>
  <si>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</si>
  <si>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</si>
  <si>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</si>
  <si>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</si>
  <si>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</si>
  <si>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</si>
  <si>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</si>
  <si>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</si>
  <si>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</si>
  <si>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</si>
  <si>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</si>
  <si>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</si>
  <si>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</si>
  <si>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</si>
  <si>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</si>
  <si>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</si>
  <si>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</si>
  <si>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</si>
  <si>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</si>
  <si>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</si>
  <si>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</si>
  <si>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</si>
  <si>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</si>
  <si>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</si>
  <si>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</si>
  <si>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</si>
  <si>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</si>
  <si>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</si>
  <si>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</si>
  <si>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</si>
  <si>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</si>
  <si>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</si>
  <si>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</si>
  <si>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</si>
  <si>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</si>
  <si>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</si>
  <si>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</si>
  <si>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</si>
  <si>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</si>
  <si>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</si>
  <si>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</si>
  <si>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</si>
  <si>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</si>
  <si>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</si>
  <si>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</si>
  <si>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</si>
  <si>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</si>
  <si>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</si>
  <si>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</si>
  <si>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</si>
  <si>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</si>
  <si>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</si>
  <si>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</si>
  <si>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</si>
  <si>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</si>
  <si>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</si>
  <si>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</si>
  <si>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</si>
  <si>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</si>
  <si>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</si>
  <si>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</si>
  <si>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</si>
  <si>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</si>
  <si>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</si>
  <si>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</si>
  <si>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</si>
  <si>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</si>
  <si>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</si>
  <si>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</si>
  <si>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</si>
  <si>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</si>
  <si>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</si>
  <si>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</si>
  <si>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</si>
  <si>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</si>
  <si>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</si>
  <si>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</si>
  <si>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</si>
  <si>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</si>
  <si>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</si>
  <si>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</si>
  <si>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</si>
  <si>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</si>
  <si>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</si>
  <si>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</si>
  <si>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</si>
  <si>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</si>
  <si>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</si>
  <si>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</si>
  <si>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</si>
  <si>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</si>
  <si>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</si>
  <si>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</si>
  <si>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</si>
  <si>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</si>
  <si>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</si>
  <si>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</si>
  <si>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</si>
  <si>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</si>
  <si>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</si>
  <si>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</si>
  <si>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</si>
  <si>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</si>
  <si>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</si>
  <si>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</si>
  <si>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</si>
  <si>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</si>
  <si>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</si>
  <si>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</si>
  <si>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</si>
  <si>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</si>
  <si>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</si>
  <si>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</si>
  <si>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</si>
  <si>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</si>
  <si>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</si>
  <si>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</si>
  <si>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</si>
  <si>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</si>
  <si>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</si>
  <si>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</si>
  <si>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</si>
  <si>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</si>
  <si>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</si>
  <si>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</si>
  <si>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</si>
  <si>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</si>
  <si>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</si>
  <si>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</si>
  <si>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</si>
  <si>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</si>
  <si>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</si>
  <si>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</si>
  <si>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</si>
  <si>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</si>
  <si>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</si>
  <si>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</si>
  <si>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</si>
  <si>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</si>
  <si>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</si>
  <si>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</si>
  <si>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</si>
  <si>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</si>
  <si>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</si>
  <si>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</si>
  <si>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</si>
  <si>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</si>
  <si>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</si>
  <si>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</si>
  <si>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</si>
  <si>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</si>
  <si>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</si>
  <si>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</si>
  <si>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</si>
  <si>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</si>
  <si>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</si>
  <si>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</si>
  <si>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</si>
  <si>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</si>
  <si>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</si>
  <si>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</si>
  <si>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</si>
  <si>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</si>
  <si>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</si>
  <si>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</si>
  <si>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</si>
  <si>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</si>
  <si>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</si>
  <si>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</si>
  <si>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</si>
  <si>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</si>
  <si>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</si>
  <si>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</si>
  <si>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</si>
  <si>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</si>
  <si>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</si>
  <si>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</si>
  <si>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</si>
  <si>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</si>
  <si>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</si>
  <si>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</si>
  <si>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</si>
  <si>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</si>
  <si>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</si>
  <si>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</si>
  <si>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</si>
  <si>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</si>
  <si>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</si>
  <si>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</si>
  <si>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</si>
  <si>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</si>
  <si>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</si>
  <si>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</si>
  <si>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</si>
  <si>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</si>
  <si>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</si>
  <si>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</si>
  <si>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</si>
  <si>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</si>
  <si>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</si>
  <si>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</si>
  <si>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</si>
  <si>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</si>
  <si>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</si>
  <si>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</si>
  <si>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</si>
  <si>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</si>
  <si>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</si>
  <si>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</si>
  <si>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</si>
  <si>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</si>
  <si>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</si>
  <si>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</si>
  <si>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</si>
  <si>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</si>
  <si>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</si>
  <si>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</si>
  <si>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</si>
  <si>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</si>
  <si>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</si>
  <si>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</si>
  <si>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</si>
  <si>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</si>
  <si>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</si>
  <si>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</si>
  <si>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</si>
  <si>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</si>
  <si>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</si>
  <si>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</si>
  <si>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</si>
  <si>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</si>
  <si>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</si>
  <si>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</si>
  <si>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</si>
  <si>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</si>
  <si>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</si>
  <si>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</si>
  <si>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</si>
  <si>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</si>
  <si>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</si>
  <si>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</si>
  <si>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</si>
  <si>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</si>
  <si>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</si>
  <si>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</si>
  <si>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</si>
  <si>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</si>
  <si>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</si>
  <si>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</si>
  <si>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</si>
  <si>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</si>
  <si>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</si>
  <si>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</si>
  <si>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</si>
  <si>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</si>
  <si>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</si>
  <si>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</si>
  <si>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</si>
  <si>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</si>
  <si>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</si>
  <si>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</si>
  <si>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</si>
  <si>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</si>
  <si>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</si>
  <si>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</si>
  <si>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</si>
  <si>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</si>
  <si>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</si>
  <si>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</si>
  <si>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</si>
  <si>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</si>
  <si>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</si>
  <si>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</si>
  <si>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</si>
  <si>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</si>
  <si>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</si>
  <si>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</si>
  <si>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</si>
  <si>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</si>
  <si>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</si>
  <si>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</si>
  <si>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</si>
  <si>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</si>
  <si>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</si>
  <si>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</si>
  <si>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</si>
  <si>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</si>
  <si>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</si>
  <si>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</si>
  <si>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</si>
  <si>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</si>
  <si>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</si>
  <si>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</si>
  <si>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</si>
  <si>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</si>
  <si>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</si>
  <si>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</si>
  <si>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</si>
  <si>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</si>
  <si>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</si>
  <si>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</si>
  <si>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</si>
  <si>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</si>
  <si>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</si>
  <si>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</si>
  <si>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</si>
  <si>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</si>
  <si>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</si>
  <si>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</si>
  <si>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</si>
  <si>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</si>
  <si>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</si>
  <si>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</si>
  <si>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</si>
  <si>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</si>
  <si>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</si>
  <si>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</si>
  <si>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</si>
  <si>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</si>
  <si>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</si>
  <si>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</si>
  <si>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</si>
  <si>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</si>
  <si>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</si>
  <si>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</si>
  <si>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</si>
  <si>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</si>
  <si>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</si>
  <si>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</si>
  <si>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</si>
  <si>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</si>
  <si>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</si>
  <si>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</si>
  <si>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</si>
  <si>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</si>
  <si>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</si>
  <si>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</si>
  <si>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</si>
  <si>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</si>
  <si>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</si>
  <si>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</si>
  <si>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</si>
  <si>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</si>
  <si>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</si>
  <si>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</si>
  <si>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</si>
  <si>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</si>
  <si>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</si>
  <si>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</si>
  <si>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</si>
  <si>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</si>
  <si>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</si>
  <si>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</si>
  <si>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</si>
  <si>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</si>
  <si>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</si>
  <si>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</si>
  <si>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</si>
  <si>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</si>
  <si>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</si>
  <si>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</si>
  <si>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</si>
  <si>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</si>
  <si>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</si>
  <si>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</si>
  <si>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</si>
  <si>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</si>
  <si>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</si>
  <si>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</si>
  <si>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</si>
  <si>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</si>
  <si>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</si>
  <si>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</si>
  <si>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</si>
  <si>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</si>
  <si>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</si>
  <si>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</si>
  <si>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</si>
  <si>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</si>
  <si>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</si>
  <si>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</si>
  <si>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</si>
  <si>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</si>
  <si>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</si>
  <si>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</si>
  <si>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</si>
  <si>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</si>
  <si>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</si>
  <si>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</si>
  <si>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</si>
  <si>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</si>
  <si>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</si>
  <si>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</si>
  <si>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</si>
  <si>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</si>
  <si>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</si>
  <si>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</si>
  <si>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</si>
  <si>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</si>
  <si>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</si>
  <si>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</si>
  <si>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</si>
  <si>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</si>
  <si>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</si>
  <si>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</si>
  <si>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</si>
  <si>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</si>
  <si>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</si>
  <si>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</si>
  <si>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</si>
  <si>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</si>
  <si>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</si>
  <si>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</si>
  <si>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</si>
  <si>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</si>
  <si>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</si>
  <si>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</si>
  <si>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</si>
  <si>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</si>
  <si>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</si>
  <si>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</si>
  <si>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</si>
  <si>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</si>
  <si>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</si>
  <si>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</si>
  <si>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</si>
  <si>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</si>
  <si>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</si>
  <si>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</si>
  <si>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</si>
  <si>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</si>
  <si>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</si>
  <si>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</si>
  <si>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</si>
  <si>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</si>
  <si>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</si>
  <si>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</si>
  <si>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</si>
  <si>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</si>
  <si>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</si>
  <si>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</si>
  <si>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</si>
  <si>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</si>
  <si>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</si>
  <si>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</si>
  <si>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</si>
  <si>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</si>
  <si>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</si>
  <si>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</si>
  <si>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</si>
  <si>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</si>
  <si>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</si>
  <si>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</si>
  <si>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</si>
  <si>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</si>
  <si>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</si>
  <si>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</si>
  <si>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</si>
  <si>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</si>
  <si>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</si>
  <si>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</si>
  <si>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</si>
  <si>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</si>
  <si>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</si>
  <si>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</si>
  <si>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</si>
  <si>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</si>
  <si>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</si>
  <si>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</si>
  <si>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</si>
  <si>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</si>
  <si>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</si>
  <si>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</si>
  <si>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</si>
  <si>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</si>
  <si>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</si>
  <si>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</si>
  <si>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</si>
  <si>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</si>
  <si>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</si>
  <si>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</si>
  <si>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</si>
  <si>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</si>
  <si>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</si>
  <si>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</si>
  <si>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</si>
  <si>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</si>
  <si>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</si>
  <si>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</si>
  <si>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</si>
  <si>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</si>
  <si>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</si>
  <si>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</si>
  <si>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</si>
  <si>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</si>
  <si>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</si>
  <si>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</si>
  <si>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</si>
  <si>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</si>
  <si>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</si>
  <si>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</si>
  <si>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</si>
  <si>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</si>
  <si>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</si>
  <si>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</si>
  <si>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</si>
  <si>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</si>
  <si>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</si>
  <si>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</si>
  <si>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</si>
  <si>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</si>
  <si>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</si>
  <si>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</si>
  <si>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</si>
  <si>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</si>
  <si>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</si>
  <si>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</si>
  <si>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</si>
  <si>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</si>
  <si>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</si>
  <si>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</si>
  <si>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</si>
  <si>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</si>
  <si>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</si>
  <si>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</si>
  <si>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</si>
  <si>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</si>
  <si>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</si>
  <si>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</si>
  <si>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</si>
  <si>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</si>
  <si>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</si>
  <si>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</si>
  <si>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</si>
  <si>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</si>
  <si>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</si>
  <si>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</si>
  <si>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</si>
  <si>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</si>
  <si>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</si>
  <si>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</si>
  <si>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</si>
  <si>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</si>
  <si>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</si>
  <si>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</si>
  <si>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</si>
  <si>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OTOK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</si>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</sst>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9151938.1699999981</v>
      </c>
      <c r="D2" s="7">
        <f>'PR-RAS'!E6</f>
        <v>5336305.5899999989</v>
      </c>
      <c r="E2" s="7">
        <v>0</v>
      </c>
      <c r="F2" s="7">
        <v>0</v>
      </c>
      <c r="G2" s="8">
        <f t="shared" ref="G2:G274" si="0">(B2/1000)*(C2*1+D2*2)</f>
        <v>19824.549349999994</v>
      </c>
      <c r="H2" s="8">
        <f t="shared" ref="H2:H274" si="1">ABS(C2-ROUND(C2,0))+ABS(D2-ROUND(D2,0))</f>
        <v>0.57999999914318323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1447815.8800000001</v>
      </c>
      <c r="D3" s="2">
        <f>'PR-RAS'!E7</f>
        <v>1582936.64</v>
      </c>
      <c r="E3" s="2">
        <v>0</v>
      </c>
      <c r="F3" s="2">
        <v>0</v>
      </c>
      <c r="G3" s="3">
        <f t="shared" si="0"/>
        <v>9227.3783199999998</v>
      </c>
      <c r="H3" s="3">
        <f t="shared" si="1"/>
        <v>0.47999999998137355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1357897.1</v>
      </c>
      <c r="D4" s="2">
        <f>'PR-RAS'!E8</f>
        <v>1481981.8699999999</v>
      </c>
      <c r="E4" s="2">
        <v>0</v>
      </c>
      <c r="F4" s="2">
        <v>0</v>
      </c>
      <c r="G4" s="3">
        <f t="shared" si="0"/>
        <v>12965.58252</v>
      </c>
      <c r="H4" s="3">
        <f t="shared" si="1"/>
        <v>0.23000000021420419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1252675.1200000001</v>
      </c>
      <c r="D5" s="2">
        <f>'PR-RAS'!E9</f>
        <v>1202752.77</v>
      </c>
      <c r="E5" s="2">
        <v>0</v>
      </c>
      <c r="F5" s="2">
        <v>0</v>
      </c>
      <c r="G5" s="3">
        <f t="shared" si="0"/>
        <v>14632.722640000002</v>
      </c>
      <c r="H5" s="3">
        <f t="shared" si="1"/>
        <v>0.35000000009313226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125330.56</v>
      </c>
      <c r="D6" s="2">
        <f>'PR-RAS'!E10</f>
        <v>151316.63</v>
      </c>
      <c r="E6" s="2">
        <v>0</v>
      </c>
      <c r="F6" s="2">
        <v>0</v>
      </c>
      <c r="G6" s="3">
        <f t="shared" si="0"/>
        <v>2139.8191000000002</v>
      </c>
      <c r="H6" s="3">
        <f t="shared" si="1"/>
        <v>0.80999999999767169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63680.68</v>
      </c>
      <c r="D7" s="2">
        <f>'PR-RAS'!E11</f>
        <v>69131.039999999994</v>
      </c>
      <c r="E7" s="2">
        <v>0</v>
      </c>
      <c r="F7" s="2">
        <v>0</v>
      </c>
      <c r="G7" s="3">
        <f t="shared" si="0"/>
        <v>1211.6565599999999</v>
      </c>
      <c r="H7" s="3">
        <f t="shared" si="1"/>
        <v>0.35999999999330612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102970.2</v>
      </c>
      <c r="D8" s="2">
        <f>'PR-RAS'!E12</f>
        <v>58781.43</v>
      </c>
      <c r="E8" s="2">
        <v>0</v>
      </c>
      <c r="F8" s="2">
        <v>0</v>
      </c>
      <c r="G8" s="3">
        <f t="shared" si="0"/>
        <v>1543.7314200000001</v>
      </c>
      <c r="H8" s="3">
        <f t="shared" si="1"/>
        <v>0.62999999999738066</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186759.46</v>
      </c>
      <c r="D11" s="2">
        <f>'PR-RAS'!E15</f>
        <v>0</v>
      </c>
      <c r="E11" s="2">
        <v>0</v>
      </c>
      <c r="F11" s="2">
        <v>0</v>
      </c>
      <c r="G11" s="3">
        <f t="shared" si="0"/>
        <v>1867.5945999999999</v>
      </c>
      <c r="H11" s="3">
        <f t="shared" si="1"/>
        <v>0.45999999999185093</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72774.41</v>
      </c>
      <c r="D19" s="2">
        <f>'PR-RAS'!E23</f>
        <v>84327.78</v>
      </c>
      <c r="E19" s="2">
        <v>0</v>
      </c>
      <c r="F19" s="2">
        <v>0</v>
      </c>
      <c r="G19" s="3">
        <f t="shared" si="0"/>
        <v>4345.7394599999998</v>
      </c>
      <c r="H19" s="3">
        <f t="shared" si="1"/>
        <v>0.63000000000465661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2472.65</v>
      </c>
      <c r="E20" s="2">
        <v>0</v>
      </c>
      <c r="F20" s="2">
        <v>0</v>
      </c>
      <c r="G20" s="3">
        <f t="shared" si="0"/>
        <v>93.960700000000003</v>
      </c>
      <c r="H20" s="3">
        <f t="shared" si="1"/>
        <v>0.34999999999990905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72774.41</v>
      </c>
      <c r="D23" s="2">
        <f>'PR-RAS'!E27</f>
        <v>81855.13</v>
      </c>
      <c r="E23" s="2">
        <v>0</v>
      </c>
      <c r="F23" s="2">
        <v>0</v>
      </c>
      <c r="G23" s="3">
        <f t="shared" si="0"/>
        <v>5202.6627399999998</v>
      </c>
      <c r="H23" s="3">
        <f t="shared" si="1"/>
        <v>0.54000000000814907</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17144.370000000003</v>
      </c>
      <c r="D25" s="2">
        <f>'PR-RAS'!E29</f>
        <v>16626.990000000002</v>
      </c>
      <c r="E25" s="2">
        <v>0</v>
      </c>
      <c r="F25" s="2">
        <v>0</v>
      </c>
      <c r="G25" s="3">
        <f t="shared" si="0"/>
        <v>1209.5604000000001</v>
      </c>
      <c r="H25" s="3">
        <f t="shared" si="1"/>
        <v>0.38000000000101863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17054.63</v>
      </c>
      <c r="D27" s="2">
        <f>'PR-RAS'!E31</f>
        <v>16626.990000000002</v>
      </c>
      <c r="E27" s="2">
        <v>0</v>
      </c>
      <c r="F27" s="2">
        <v>0</v>
      </c>
      <c r="G27" s="3">
        <f t="shared" si="0"/>
        <v>1308.02386</v>
      </c>
      <c r="H27" s="3">
        <f t="shared" si="1"/>
        <v>0.37999999999738066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89.74</v>
      </c>
      <c r="D29" s="2">
        <f>'PR-RAS'!E33</f>
        <v>0</v>
      </c>
      <c r="E29" s="2">
        <v>0</v>
      </c>
      <c r="F29" s="2">
        <v>0</v>
      </c>
      <c r="G29" s="3">
        <f t="shared" si="0"/>
        <v>2.5127199999999998</v>
      </c>
      <c r="H29" s="3">
        <f t="shared" si="1"/>
        <v>0.26000000000000512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2158853.09</v>
      </c>
      <c r="D45" s="2">
        <f>'PR-RAS'!E49</f>
        <v>2398282.7999999998</v>
      </c>
      <c r="E45" s="2">
        <v>0</v>
      </c>
      <c r="F45" s="2">
        <v>0</v>
      </c>
      <c r="G45" s="3">
        <f t="shared" si="0"/>
        <v>306038.42235999997</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1867763.02</v>
      </c>
      <c r="D54" s="2">
        <f>'PR-RAS'!E58</f>
        <v>330736.34000000003</v>
      </c>
      <c r="E54" s="2">
        <v>0</v>
      </c>
      <c r="F54" s="2">
        <v>0</v>
      </c>
      <c r="G54" s="3">
        <f t="shared" si="0"/>
        <v>134049.4921</v>
      </c>
      <c r="H54" s="3">
        <f t="shared" si="1"/>
        <v>0.36000000004423782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1832763.02</v>
      </c>
      <c r="D55" s="2">
        <f>'PR-RAS'!E59</f>
        <v>284336.34000000003</v>
      </c>
      <c r="E55" s="2">
        <v>0</v>
      </c>
      <c r="F55" s="2">
        <v>0</v>
      </c>
      <c r="G55" s="3">
        <f t="shared" si="0"/>
        <v>129677.52780000001</v>
      </c>
      <c r="H55" s="3">
        <f t="shared" si="1"/>
        <v>0.36000000004423782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35000</v>
      </c>
      <c r="D56" s="2">
        <f>'PR-RAS'!E60</f>
        <v>46400</v>
      </c>
      <c r="E56" s="2">
        <v>0</v>
      </c>
      <c r="F56" s="2">
        <v>0</v>
      </c>
      <c r="G56" s="3">
        <f t="shared" si="0"/>
        <v>7029</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349579.95</v>
      </c>
      <c r="E57" s="2">
        <v>0</v>
      </c>
      <c r="F57" s="2">
        <v>0</v>
      </c>
      <c r="G57" s="3">
        <f t="shared" si="0"/>
        <v>39152.954400000002</v>
      </c>
      <c r="H57" s="3">
        <f t="shared" si="1"/>
        <v>4.9999999988358468E-2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349579.95</v>
      </c>
      <c r="E59" s="2">
        <v>0</v>
      </c>
      <c r="F59" s="2">
        <v>0</v>
      </c>
      <c r="G59" s="3">
        <f t="shared" si="0"/>
        <v>40551.2742</v>
      </c>
      <c r="H59" s="3">
        <f t="shared" si="1"/>
        <v>4.9999999988358468E-2</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1044646.24</v>
      </c>
      <c r="E60" s="2">
        <v>0</v>
      </c>
      <c r="F60" s="2">
        <v>0</v>
      </c>
      <c r="G60" s="3">
        <f t="shared" si="0"/>
        <v>123268.25631999999</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1044646.24</v>
      </c>
      <c r="E63" s="2">
        <v>0</v>
      </c>
      <c r="F63" s="2">
        <v>0</v>
      </c>
      <c r="G63" s="3">
        <f>(B63/1000)*(C63*1+D63*2)</f>
        <v>129536.13376</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291090.07</v>
      </c>
      <c r="D70" s="2">
        <f>'PR-RAS'!E74</f>
        <v>673320.27</v>
      </c>
      <c r="E70" s="2">
        <v>0</v>
      </c>
      <c r="F70" s="2">
        <v>0</v>
      </c>
      <c r="G70" s="3">
        <f t="shared" si="0"/>
        <v>113003.41209000001</v>
      </c>
      <c r="H70" s="3">
        <f t="shared" si="1"/>
        <v>0.34000000002561137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291090.07</v>
      </c>
      <c r="D71" s="2">
        <f>'PR-RAS'!E75</f>
        <v>626670.01</v>
      </c>
      <c r="E71" s="2">
        <v>0</v>
      </c>
      <c r="F71" s="2">
        <v>0</v>
      </c>
      <c r="G71" s="3">
        <f t="shared" si="0"/>
        <v>108110.10630000001</v>
      </c>
      <c r="H71" s="3">
        <f t="shared" si="1"/>
        <v>8.0000000016298145E-2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46650.26</v>
      </c>
      <c r="E72" s="2">
        <v>0</v>
      </c>
      <c r="F72" s="2">
        <v>0</v>
      </c>
      <c r="G72" s="3">
        <f t="shared" si="0"/>
        <v>6624.3369199999997</v>
      </c>
      <c r="H72" s="3">
        <f t="shared" si="1"/>
        <v>0.26000000000203727</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421844.12</v>
      </c>
      <c r="D78" s="2">
        <f>'PR-RAS'!E82</f>
        <v>362108.85000000003</v>
      </c>
      <c r="E78" s="2">
        <v>0</v>
      </c>
      <c r="F78" s="2">
        <v>0</v>
      </c>
      <c r="G78" s="3">
        <f t="shared" si="0"/>
        <v>88246.760139999999</v>
      </c>
      <c r="H78" s="3">
        <f t="shared" si="1"/>
        <v>0.26999999996041879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329.78</v>
      </c>
      <c r="D79" s="2">
        <f>'PR-RAS'!E83</f>
        <v>91.96</v>
      </c>
      <c r="E79" s="2">
        <v>0</v>
      </c>
      <c r="F79" s="2">
        <v>0</v>
      </c>
      <c r="G79" s="3">
        <f t="shared" si="0"/>
        <v>40.068599999999996</v>
      </c>
      <c r="H79" s="3">
        <f t="shared" si="1"/>
        <v>0.26000000000003354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329.78</v>
      </c>
      <c r="D81" s="2">
        <f>'PR-RAS'!E85</f>
        <v>91.96</v>
      </c>
      <c r="E81" s="2">
        <v>0</v>
      </c>
      <c r="F81" s="2">
        <v>0</v>
      </c>
      <c r="G81" s="3">
        <f t="shared" si="0"/>
        <v>41.095999999999997</v>
      </c>
      <c r="H81" s="3">
        <f t="shared" si="1"/>
        <v>0.26000000000003354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421514.33999999997</v>
      </c>
      <c r="D87" s="2">
        <f>'PR-RAS'!E91</f>
        <v>362016.89</v>
      </c>
      <c r="E87" s="2">
        <v>0</v>
      </c>
      <c r="F87" s="2">
        <v>0</v>
      </c>
      <c r="G87" s="3">
        <f t="shared" si="0"/>
        <v>98517.138319999998</v>
      </c>
      <c r="H87" s="3">
        <f t="shared" si="1"/>
        <v>0.44999999995343387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2621.34</v>
      </c>
      <c r="D88" s="2">
        <f>'PR-RAS'!E92</f>
        <v>2654.48</v>
      </c>
      <c r="E88" s="2">
        <v>0</v>
      </c>
      <c r="F88" s="2">
        <v>0</v>
      </c>
      <c r="G88" s="3">
        <f t="shared" si="0"/>
        <v>689.93610000000001</v>
      </c>
      <c r="H88" s="3">
        <f t="shared" si="1"/>
        <v>0.82000000000016371</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161198.17000000001</v>
      </c>
      <c r="D89" s="2">
        <f>'PR-RAS'!E93</f>
        <v>149096.39000000001</v>
      </c>
      <c r="E89" s="2">
        <v>0</v>
      </c>
      <c r="F89" s="2">
        <v>0</v>
      </c>
      <c r="G89" s="3">
        <f t="shared" si="0"/>
        <v>40426.403600000005</v>
      </c>
      <c r="H89" s="3">
        <f t="shared" si="1"/>
        <v>0.56000000002677552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257694.83</v>
      </c>
      <c r="D90" s="2">
        <f>'PR-RAS'!E94</f>
        <v>210266.02</v>
      </c>
      <c r="E90" s="2">
        <v>0</v>
      </c>
      <c r="F90" s="2">
        <v>0</v>
      </c>
      <c r="G90" s="3">
        <f t="shared" si="0"/>
        <v>60362.191429999999</v>
      </c>
      <c r="H90" s="3">
        <f t="shared" si="1"/>
        <v>0.19000000000232831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5123425.0799999991</v>
      </c>
      <c r="D102" s="2">
        <f>'PR-RAS'!E106</f>
        <v>973520.19</v>
      </c>
      <c r="E102" s="2">
        <v>0</v>
      </c>
      <c r="F102" s="2">
        <v>0</v>
      </c>
      <c r="G102" s="3">
        <f t="shared" si="0"/>
        <v>714117.01145999995</v>
      </c>
      <c r="H102" s="3">
        <f t="shared" si="1"/>
        <v>0.26999999908730388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759.5</v>
      </c>
      <c r="D103" s="2">
        <f>'PR-RAS'!E107</f>
        <v>5.7</v>
      </c>
      <c r="E103" s="2">
        <v>0</v>
      </c>
      <c r="F103" s="2">
        <v>0</v>
      </c>
      <c r="G103" s="3">
        <f t="shared" si="0"/>
        <v>78.631799999999998</v>
      </c>
      <c r="H103" s="3">
        <f t="shared" si="1"/>
        <v>0.79999999999999982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759.5</v>
      </c>
      <c r="D104" s="2">
        <f>'PR-RAS'!E108</f>
        <v>5.7</v>
      </c>
      <c r="E104" s="2">
        <v>0</v>
      </c>
      <c r="F104" s="2">
        <v>0</v>
      </c>
      <c r="G104" s="3">
        <f t="shared" si="0"/>
        <v>79.402699999999996</v>
      </c>
      <c r="H104" s="3">
        <f t="shared" si="1"/>
        <v>0.79999999999999982</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4829157.7699999996</v>
      </c>
      <c r="D108" s="2">
        <f>'PR-RAS'!E112</f>
        <v>653691.03</v>
      </c>
      <c r="E108" s="2">
        <v>0</v>
      </c>
      <c r="F108" s="2">
        <v>0</v>
      </c>
      <c r="G108" s="3">
        <f t="shared" si="0"/>
        <v>656609.76180999994</v>
      </c>
      <c r="H108" s="3">
        <f t="shared" si="1"/>
        <v>0.26000000047497451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286.64999999999998</v>
      </c>
      <c r="D110" s="2">
        <f>'PR-RAS'!E114</f>
        <v>1.62</v>
      </c>
      <c r="E110" s="2">
        <v>0</v>
      </c>
      <c r="F110" s="2">
        <v>0</v>
      </c>
      <c r="G110" s="3">
        <f t="shared" si="0"/>
        <v>31.598009999999999</v>
      </c>
      <c r="H110" s="3">
        <f t="shared" si="1"/>
        <v>0.73000000000002263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4732791.8099999996</v>
      </c>
      <c r="D111" s="2">
        <f>'PR-RAS'!E115</f>
        <v>573149.4</v>
      </c>
      <c r="E111" s="2">
        <v>0</v>
      </c>
      <c r="F111" s="2">
        <v>0</v>
      </c>
      <c r="G111" s="3">
        <f t="shared" si="0"/>
        <v>646699.96709999989</v>
      </c>
      <c r="H111" s="3">
        <f t="shared" si="1"/>
        <v>0.590000000433065</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96079.31</v>
      </c>
      <c r="D113" s="2">
        <f>'PR-RAS'!E117</f>
        <v>80540.009999999995</v>
      </c>
      <c r="E113" s="2">
        <v>0</v>
      </c>
      <c r="F113" s="2">
        <v>0</v>
      </c>
      <c r="G113" s="3">
        <f t="shared" si="0"/>
        <v>28801.844959999999</v>
      </c>
      <c r="H113" s="3">
        <f t="shared" si="1"/>
        <v>0.319999999992433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293507.81</v>
      </c>
      <c r="D116" s="2">
        <f>'PR-RAS'!E120</f>
        <v>319823.46000000002</v>
      </c>
      <c r="E116" s="2">
        <v>0</v>
      </c>
      <c r="F116" s="2">
        <v>0</v>
      </c>
      <c r="G116" s="3">
        <f t="shared" si="0"/>
        <v>107312.79395000001</v>
      </c>
      <c r="H116" s="3">
        <f t="shared" si="1"/>
        <v>0.65000000002328306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3521.57</v>
      </c>
      <c r="D117" s="2">
        <f>'PR-RAS'!E121</f>
        <v>2136.25</v>
      </c>
      <c r="E117" s="2">
        <v>0</v>
      </c>
      <c r="F117" s="2">
        <v>0</v>
      </c>
      <c r="G117" s="3">
        <f t="shared" si="0"/>
        <v>904.11212</v>
      </c>
      <c r="H117" s="3">
        <f t="shared" si="1"/>
        <v>0.67999999999983629</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289986.24</v>
      </c>
      <c r="D118" s="2">
        <f>'PR-RAS'!E122</f>
        <v>317687.21000000002</v>
      </c>
      <c r="E118" s="2">
        <v>0</v>
      </c>
      <c r="F118" s="2">
        <v>0</v>
      </c>
      <c r="G118" s="3">
        <f t="shared" si="0"/>
        <v>108267.19722000002</v>
      </c>
      <c r="H118" s="3">
        <f t="shared" si="1"/>
        <v>0.45000000001164153</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19313.330000000002</v>
      </c>
      <c r="E121" s="2">
        <v>0</v>
      </c>
      <c r="F121" s="2">
        <v>0</v>
      </c>
      <c r="G121" s="3">
        <f t="shared" si="0"/>
        <v>4635.1992</v>
      </c>
      <c r="H121" s="3">
        <f t="shared" si="1"/>
        <v>0.33000000000174623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13563.07</v>
      </c>
      <c r="E122" s="2">
        <v>0</v>
      </c>
      <c r="F122" s="2">
        <v>0</v>
      </c>
      <c r="G122" s="3">
        <f t="shared" si="0"/>
        <v>3282.2629399999996</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13563.07</v>
      </c>
      <c r="E124" s="2">
        <v>0</v>
      </c>
      <c r="F124" s="2">
        <v>0</v>
      </c>
      <c r="G124" s="3">
        <f t="shared" si="0"/>
        <v>3336.5152199999998</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5750.26</v>
      </c>
      <c r="E125" s="2">
        <v>0</v>
      </c>
      <c r="F125" s="2">
        <v>0</v>
      </c>
      <c r="G125" s="3">
        <f t="shared" si="0"/>
        <v>1426.06448</v>
      </c>
      <c r="H125" s="3">
        <f t="shared" si="1"/>
        <v>0.26000000000021828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5750.26</v>
      </c>
      <c r="E127" s="2">
        <v>0</v>
      </c>
      <c r="F127" s="2">
        <v>0</v>
      </c>
      <c r="G127" s="3">
        <f t="shared" si="0"/>
        <v>1449.0655200000001</v>
      </c>
      <c r="H127" s="3">
        <f t="shared" si="1"/>
        <v>0.26000000000021828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143.78</v>
      </c>
      <c r="E136" s="2">
        <v>0</v>
      </c>
      <c r="F136" s="2">
        <v>0</v>
      </c>
      <c r="G136" s="3">
        <f t="shared" si="0"/>
        <v>38.820600000000006</v>
      </c>
      <c r="H136" s="3">
        <f t="shared" si="1"/>
        <v>0.21999999999999886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143.78</v>
      </c>
      <c r="E137" s="2">
        <v>0</v>
      </c>
      <c r="F137" s="2">
        <v>0</v>
      </c>
      <c r="G137" s="3">
        <f t="shared" si="0"/>
        <v>39.108160000000005</v>
      </c>
      <c r="H137" s="3">
        <f t="shared" si="1"/>
        <v>0.21999999999999886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143.78</v>
      </c>
      <c r="E146" s="2">
        <v>0</v>
      </c>
      <c r="F146" s="2">
        <v>0</v>
      </c>
      <c r="G146" s="3">
        <f t="shared" si="0"/>
        <v>41.696199999999997</v>
      </c>
      <c r="H146" s="3">
        <f t="shared" si="1"/>
        <v>0.21999999999999886</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3974026.3400000003</v>
      </c>
      <c r="D148" s="2">
        <f>'PR-RAS'!E152</f>
        <v>4935062.87</v>
      </c>
      <c r="E148" s="2">
        <v>0</v>
      </c>
      <c r="F148" s="2">
        <v>0</v>
      </c>
      <c r="G148" s="3">
        <f t="shared" si="0"/>
        <v>2035090.3557599999</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750783.9</v>
      </c>
      <c r="D149" s="2">
        <f>'PR-RAS'!E153</f>
        <v>1046952.44</v>
      </c>
      <c r="E149" s="2">
        <v>0</v>
      </c>
      <c r="F149" s="2">
        <v>0</v>
      </c>
      <c r="G149" s="3">
        <f t="shared" si="0"/>
        <v>421013.93943999993</v>
      </c>
      <c r="H149" s="3">
        <f t="shared" si="1"/>
        <v>0.53999999992083758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485052.2</v>
      </c>
      <c r="D150" s="2">
        <f>'PR-RAS'!E154</f>
        <v>675505.72</v>
      </c>
      <c r="E150" s="2">
        <v>0</v>
      </c>
      <c r="F150" s="2">
        <v>0</v>
      </c>
      <c r="G150" s="3">
        <f t="shared" si="0"/>
        <v>273573.48235999997</v>
      </c>
      <c r="H150" s="3">
        <f t="shared" si="1"/>
        <v>0.48000000003958121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485052.2</v>
      </c>
      <c r="D151" s="2">
        <f>'PR-RAS'!E155</f>
        <v>675505.72</v>
      </c>
      <c r="E151" s="2">
        <v>0</v>
      </c>
      <c r="F151" s="2">
        <v>0</v>
      </c>
      <c r="G151" s="3">
        <f t="shared" si="0"/>
        <v>275409.54599999997</v>
      </c>
      <c r="H151" s="3">
        <f t="shared" si="1"/>
        <v>0.48000000003958121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61562.96</v>
      </c>
      <c r="D155" s="2">
        <f>'PR-RAS'!E159</f>
        <v>73549.89</v>
      </c>
      <c r="E155" s="2">
        <v>0</v>
      </c>
      <c r="F155" s="2">
        <v>0</v>
      </c>
      <c r="G155" s="3">
        <f t="shared" si="0"/>
        <v>32134.061959999999</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204168.74</v>
      </c>
      <c r="D156" s="2">
        <f>'PR-RAS'!E160</f>
        <v>297896.83</v>
      </c>
      <c r="E156" s="2">
        <v>0</v>
      </c>
      <c r="F156" s="2">
        <v>0</v>
      </c>
      <c r="G156" s="3">
        <f t="shared" si="0"/>
        <v>123994.17200000001</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107229.69</v>
      </c>
      <c r="D157" s="2">
        <f>'PR-RAS'!E161</f>
        <v>157971.13</v>
      </c>
      <c r="E157" s="2">
        <v>0</v>
      </c>
      <c r="F157" s="2">
        <v>0</v>
      </c>
      <c r="G157" s="3">
        <f t="shared" si="0"/>
        <v>66014.824200000003</v>
      </c>
      <c r="H157" s="3">
        <f t="shared" si="1"/>
        <v>0.44000000000232831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96939.05</v>
      </c>
      <c r="D158" s="2">
        <f>'PR-RAS'!E162</f>
        <v>139925.70000000001</v>
      </c>
      <c r="E158" s="2">
        <v>0</v>
      </c>
      <c r="F158" s="2">
        <v>0</v>
      </c>
      <c r="G158" s="3">
        <f t="shared" si="0"/>
        <v>59156.10065</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1119151.5000000002</v>
      </c>
      <c r="D160" s="2">
        <f>'PR-RAS'!E164</f>
        <v>1687883.0100000002</v>
      </c>
      <c r="E160" s="2">
        <v>0</v>
      </c>
      <c r="F160" s="2">
        <v>0</v>
      </c>
      <c r="G160" s="3">
        <f t="shared" si="0"/>
        <v>714691.88568000006</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15620.27</v>
      </c>
      <c r="D161" s="2">
        <f>'PR-RAS'!E165</f>
        <v>16133.079999999998</v>
      </c>
      <c r="E161" s="2">
        <v>0</v>
      </c>
      <c r="F161" s="2">
        <v>0</v>
      </c>
      <c r="G161" s="3">
        <f t="shared" si="0"/>
        <v>7661.8287999999993</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2262.19</v>
      </c>
      <c r="D162" s="2">
        <f>'PR-RAS'!E166</f>
        <v>1290.3</v>
      </c>
      <c r="E162" s="2">
        <v>0</v>
      </c>
      <c r="F162" s="2">
        <v>0</v>
      </c>
      <c r="G162" s="3">
        <f t="shared" si="0"/>
        <v>779.68919000000005</v>
      </c>
      <c r="H162" s="3">
        <f t="shared" si="1"/>
        <v>0.49000000000000909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11727.08</v>
      </c>
      <c r="D163" s="2">
        <f>'PR-RAS'!E167</f>
        <v>9280.08</v>
      </c>
      <c r="E163" s="2">
        <v>0</v>
      </c>
      <c r="F163" s="2">
        <v>0</v>
      </c>
      <c r="G163" s="3">
        <f t="shared" si="0"/>
        <v>4906.5328799999997</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1631</v>
      </c>
      <c r="D164" s="2">
        <f>'PR-RAS'!E168</f>
        <v>5562.7</v>
      </c>
      <c r="E164" s="2">
        <v>0</v>
      </c>
      <c r="F164" s="2">
        <v>0</v>
      </c>
      <c r="G164" s="3">
        <f t="shared" si="0"/>
        <v>2079.2932000000001</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101412.92</v>
      </c>
      <c r="D166" s="2">
        <f>'PR-RAS'!E170</f>
        <v>110803.66999999998</v>
      </c>
      <c r="E166" s="2">
        <v>0</v>
      </c>
      <c r="F166" s="2">
        <v>0</v>
      </c>
      <c r="G166" s="3">
        <f t="shared" si="0"/>
        <v>53298.342899999996</v>
      </c>
      <c r="H166" s="3">
        <f t="shared" si="1"/>
        <v>0.41000000001804437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18226.990000000002</v>
      </c>
      <c r="D167" s="2">
        <f>'PR-RAS'!E171</f>
        <v>22867.69</v>
      </c>
      <c r="E167" s="2">
        <v>0</v>
      </c>
      <c r="F167" s="2">
        <v>0</v>
      </c>
      <c r="G167" s="3">
        <f t="shared" si="0"/>
        <v>10617.753419999999</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102.6</v>
      </c>
      <c r="E168" s="2">
        <v>0</v>
      </c>
      <c r="F168" s="2">
        <v>0</v>
      </c>
      <c r="G168" s="3">
        <f t="shared" si="0"/>
        <v>34.2684</v>
      </c>
      <c r="H168" s="3">
        <f t="shared" si="1"/>
        <v>0.40000000000000568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73191.03</v>
      </c>
      <c r="D169" s="2">
        <f>'PR-RAS'!E173</f>
        <v>84572.9</v>
      </c>
      <c r="E169" s="2">
        <v>0</v>
      </c>
      <c r="F169" s="2">
        <v>0</v>
      </c>
      <c r="G169" s="3">
        <f t="shared" si="0"/>
        <v>40712.587440000003</v>
      </c>
      <c r="H169" s="3">
        <f t="shared" si="1"/>
        <v>0.13000000000465661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1779.87</v>
      </c>
      <c r="D170" s="2">
        <f>'PR-RAS'!E174</f>
        <v>700.18</v>
      </c>
      <c r="E170" s="2">
        <v>0</v>
      </c>
      <c r="F170" s="2">
        <v>0</v>
      </c>
      <c r="G170" s="3">
        <f t="shared" si="0"/>
        <v>537.45886999999993</v>
      </c>
      <c r="H170" s="3">
        <f t="shared" si="1"/>
        <v>0.31000000000005912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8215.0300000000007</v>
      </c>
      <c r="D171" s="2">
        <f>'PR-RAS'!E175</f>
        <v>2455.3000000000002</v>
      </c>
      <c r="E171" s="2">
        <v>0</v>
      </c>
      <c r="F171" s="2">
        <v>0</v>
      </c>
      <c r="G171" s="3">
        <f t="shared" si="0"/>
        <v>2231.3571000000002</v>
      </c>
      <c r="H171" s="3">
        <f t="shared" si="1"/>
        <v>0.33000000000083674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105</v>
      </c>
      <c r="E173" s="2">
        <v>0</v>
      </c>
      <c r="F173" s="2">
        <v>0</v>
      </c>
      <c r="G173" s="3">
        <f t="shared" si="0"/>
        <v>36.119999999999997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760228.20000000007</v>
      </c>
      <c r="D174" s="2">
        <f>'PR-RAS'!E178</f>
        <v>1287515.8600000001</v>
      </c>
      <c r="E174" s="2">
        <v>0</v>
      </c>
      <c r="F174" s="2">
        <v>0</v>
      </c>
      <c r="G174" s="3">
        <f t="shared" si="0"/>
        <v>576999.96616000007</v>
      </c>
      <c r="H174" s="3">
        <f t="shared" si="1"/>
        <v>0.33999999996740371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26084.79</v>
      </c>
      <c r="D175" s="2">
        <f>'PR-RAS'!E179</f>
        <v>27893.279999999999</v>
      </c>
      <c r="E175" s="2">
        <v>0</v>
      </c>
      <c r="F175" s="2">
        <v>0</v>
      </c>
      <c r="G175" s="3">
        <f t="shared" si="0"/>
        <v>14245.6149</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54997.65</v>
      </c>
      <c r="D176" s="2">
        <f>'PR-RAS'!E180</f>
        <v>81738.62</v>
      </c>
      <c r="E176" s="2">
        <v>0</v>
      </c>
      <c r="F176" s="2">
        <v>0</v>
      </c>
      <c r="G176" s="3">
        <f t="shared" si="0"/>
        <v>38233.105749999995</v>
      </c>
      <c r="H176" s="3">
        <f t="shared" si="1"/>
        <v>0.73000000000320142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26867.34</v>
      </c>
      <c r="D177" s="2">
        <f>'PR-RAS'!E181</f>
        <v>22687.5</v>
      </c>
      <c r="E177" s="2">
        <v>0</v>
      </c>
      <c r="F177" s="2">
        <v>0</v>
      </c>
      <c r="G177" s="3">
        <f t="shared" si="0"/>
        <v>12714.651839999999</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498412.75</v>
      </c>
      <c r="D178" s="2">
        <f>'PR-RAS'!E182</f>
        <v>1013700.65</v>
      </c>
      <c r="E178" s="2">
        <v>0</v>
      </c>
      <c r="F178" s="2">
        <v>0</v>
      </c>
      <c r="G178" s="3">
        <f t="shared" si="0"/>
        <v>447069.08684999996</v>
      </c>
      <c r="H178" s="3">
        <f t="shared" si="1"/>
        <v>0.59999999997671694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28275.77</v>
      </c>
      <c r="D179" s="2">
        <f>'PR-RAS'!E183</f>
        <v>28425.59</v>
      </c>
      <c r="E179" s="2">
        <v>0</v>
      </c>
      <c r="F179" s="2">
        <v>0</v>
      </c>
      <c r="G179" s="3">
        <f t="shared" si="0"/>
        <v>15152.597099999999</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34237.72</v>
      </c>
      <c r="D181" s="2">
        <f>'PR-RAS'!E185</f>
        <v>10515.14</v>
      </c>
      <c r="E181" s="2">
        <v>0</v>
      </c>
      <c r="F181" s="2">
        <v>0</v>
      </c>
      <c r="G181" s="3">
        <f t="shared" si="0"/>
        <v>9948.24</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16376.17</v>
      </c>
      <c r="D182" s="2">
        <f>'PR-RAS'!E186</f>
        <v>24840.34</v>
      </c>
      <c r="E182" s="2">
        <v>0</v>
      </c>
      <c r="F182" s="2">
        <v>0</v>
      </c>
      <c r="G182" s="3">
        <f t="shared" si="0"/>
        <v>11956.289850000001</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74976.009999999995</v>
      </c>
      <c r="D183" s="2">
        <f>'PR-RAS'!E187</f>
        <v>77714.740000000005</v>
      </c>
      <c r="E183" s="2">
        <v>0</v>
      </c>
      <c r="F183" s="2">
        <v>0</v>
      </c>
      <c r="G183" s="3">
        <f t="shared" si="0"/>
        <v>41933.799179999995</v>
      </c>
      <c r="H183" s="3">
        <f t="shared" si="1"/>
        <v>0.26999999998952262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241890.11000000002</v>
      </c>
      <c r="D190" s="2">
        <f>'PR-RAS'!E194</f>
        <v>273430.40000000002</v>
      </c>
      <c r="E190" s="2">
        <v>0</v>
      </c>
      <c r="F190" s="2">
        <v>0</v>
      </c>
      <c r="G190" s="3">
        <f t="shared" si="0"/>
        <v>149073.92199</v>
      </c>
      <c r="H190" s="3">
        <f t="shared" si="1"/>
        <v>0.51000000003841706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39642.26</v>
      </c>
      <c r="D191" s="2">
        <f>'PR-RAS'!E195</f>
        <v>30049.71</v>
      </c>
      <c r="E191" s="2">
        <v>0</v>
      </c>
      <c r="F191" s="2">
        <v>0</v>
      </c>
      <c r="G191" s="3">
        <f t="shared" si="0"/>
        <v>18950.9192</v>
      </c>
      <c r="H191" s="3">
        <f t="shared" si="1"/>
        <v>0.55000000000291038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11462.59</v>
      </c>
      <c r="D192" s="2">
        <f>'PR-RAS'!E196</f>
        <v>11935.91</v>
      </c>
      <c r="E192" s="2">
        <v>0</v>
      </c>
      <c r="F192" s="2">
        <v>0</v>
      </c>
      <c r="G192" s="3">
        <f t="shared" si="0"/>
        <v>6748.8723100000007</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7015.98</v>
      </c>
      <c r="D193" s="2">
        <f>'PR-RAS'!E197</f>
        <v>4225.12</v>
      </c>
      <c r="E193" s="2">
        <v>0</v>
      </c>
      <c r="F193" s="2">
        <v>0</v>
      </c>
      <c r="G193" s="3">
        <f t="shared" si="0"/>
        <v>2969.51424</v>
      </c>
      <c r="H193" s="3">
        <f t="shared" si="1"/>
        <v>0.14000000000032742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2497.3000000000002</v>
      </c>
      <c r="D194" s="2">
        <f>'PR-RAS'!E198</f>
        <v>3934.73</v>
      </c>
      <c r="E194" s="2">
        <v>0</v>
      </c>
      <c r="F194" s="2">
        <v>0</v>
      </c>
      <c r="G194" s="3">
        <f t="shared" si="0"/>
        <v>2000.78468</v>
      </c>
      <c r="H194" s="3">
        <f t="shared" si="1"/>
        <v>0.57000000000016371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13726.66</v>
      </c>
      <c r="D195" s="2">
        <f>'PR-RAS'!E199</f>
        <v>10838</v>
      </c>
      <c r="E195" s="2">
        <v>0</v>
      </c>
      <c r="F195" s="2">
        <v>0</v>
      </c>
      <c r="G195" s="3">
        <f t="shared" si="0"/>
        <v>6868.1160400000008</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167545.32</v>
      </c>
      <c r="D197" s="2">
        <f>'PR-RAS'!E201</f>
        <v>212446.93</v>
      </c>
      <c r="E197" s="2">
        <v>0</v>
      </c>
      <c r="F197" s="2">
        <v>0</v>
      </c>
      <c r="G197" s="3">
        <f t="shared" si="0"/>
        <v>116118.07927999999</v>
      </c>
      <c r="H197" s="3">
        <f t="shared" si="1"/>
        <v>0.39000000001396984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25583.5</v>
      </c>
      <c r="D198" s="2">
        <f>'PR-RAS'!E202</f>
        <v>27624.1</v>
      </c>
      <c r="E198" s="2">
        <v>0</v>
      </c>
      <c r="F198" s="2">
        <v>0</v>
      </c>
      <c r="G198" s="3">
        <f t="shared" si="0"/>
        <v>15923.8449</v>
      </c>
      <c r="H198" s="3">
        <f t="shared" si="1"/>
        <v>0.59999999999854481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25583.5</v>
      </c>
      <c r="D212" s="2">
        <f>'PR-RAS'!E216</f>
        <v>27624.1</v>
      </c>
      <c r="E212" s="2">
        <v>0</v>
      </c>
      <c r="F212" s="2">
        <v>0</v>
      </c>
      <c r="G212" s="3">
        <f t="shared" si="0"/>
        <v>17055.488699999998</v>
      </c>
      <c r="H212" s="3">
        <f t="shared" si="1"/>
        <v>0.59999999999854481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8820.2900000000009</v>
      </c>
      <c r="D213" s="2">
        <f>'PR-RAS'!E217</f>
        <v>11366.13</v>
      </c>
      <c r="E213" s="2">
        <v>0</v>
      </c>
      <c r="F213" s="2">
        <v>0</v>
      </c>
      <c r="G213" s="3">
        <f t="shared" si="0"/>
        <v>6689.1405999999997</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2654.04</v>
      </c>
      <c r="D215" s="2">
        <f>'PR-RAS'!E219</f>
        <v>603.73</v>
      </c>
      <c r="E215" s="2">
        <v>0</v>
      </c>
      <c r="F215" s="2">
        <v>0</v>
      </c>
      <c r="G215" s="3">
        <f t="shared" si="0"/>
        <v>826.36099999999999</v>
      </c>
      <c r="H215" s="3">
        <f t="shared" si="1"/>
        <v>0.30999999999994543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14109.17</v>
      </c>
      <c r="D216" s="2">
        <f>'PR-RAS'!E220</f>
        <v>15654.24</v>
      </c>
      <c r="E216" s="2">
        <v>0</v>
      </c>
      <c r="F216" s="2">
        <v>0</v>
      </c>
      <c r="G216" s="3">
        <f t="shared" si="0"/>
        <v>9764.7947500000009</v>
      </c>
      <c r="H216" s="3">
        <f t="shared" si="1"/>
        <v>0.40999999999985448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2355.7800000000002</v>
      </c>
      <c r="D217" s="2">
        <f>'PR-RAS'!E221</f>
        <v>28450.02</v>
      </c>
      <c r="E217" s="2">
        <v>0</v>
      </c>
      <c r="F217" s="2">
        <v>0</v>
      </c>
      <c r="G217" s="3">
        <f t="shared" si="0"/>
        <v>12799.25712</v>
      </c>
      <c r="H217" s="3">
        <f t="shared" si="1"/>
        <v>0.24000000000023647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2355.7800000000002</v>
      </c>
      <c r="D221" s="2">
        <f>'PR-RAS'!E225</f>
        <v>28450.02</v>
      </c>
      <c r="E221" s="2">
        <v>0</v>
      </c>
      <c r="F221" s="2">
        <v>0</v>
      </c>
      <c r="G221" s="3">
        <f t="shared" si="0"/>
        <v>13036.2804</v>
      </c>
      <c r="H221" s="3">
        <f t="shared" si="1"/>
        <v>0.24000000000023647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2355.7800000000002</v>
      </c>
      <c r="D224" s="2">
        <f>'PR-RAS'!E228</f>
        <v>28450.02</v>
      </c>
      <c r="E224" s="2">
        <v>0</v>
      </c>
      <c r="F224" s="2">
        <v>0</v>
      </c>
      <c r="G224" s="3">
        <f t="shared" si="0"/>
        <v>13214.047860000001</v>
      </c>
      <c r="H224" s="3">
        <f t="shared" si="1"/>
        <v>0.24000000000023647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801543.33</v>
      </c>
      <c r="D226" s="2">
        <f>'PR-RAS'!E230</f>
        <v>1174511.97</v>
      </c>
      <c r="E226" s="2">
        <v>0</v>
      </c>
      <c r="F226" s="2">
        <v>0</v>
      </c>
      <c r="G226" s="3">
        <f t="shared" si="0"/>
        <v>708877.63575000002</v>
      </c>
      <c r="H226" s="3">
        <f t="shared" si="1"/>
        <v>0.35999999998603016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5000</v>
      </c>
      <c r="D233" s="2">
        <f>'PR-RAS'!E237</f>
        <v>0</v>
      </c>
      <c r="E233" s="2">
        <v>0</v>
      </c>
      <c r="F233" s="2">
        <v>0</v>
      </c>
      <c r="G233" s="3">
        <f t="shared" si="0"/>
        <v>1160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5000</v>
      </c>
      <c r="D234" s="2">
        <f>'PR-RAS'!E238</f>
        <v>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796543.33</v>
      </c>
      <c r="D246" s="2">
        <f>'PR-RAS'!E250</f>
        <v>1174511.97</v>
      </c>
      <c r="E246" s="2">
        <v>0</v>
      </c>
      <c r="F246" s="2">
        <v>0</v>
      </c>
      <c r="G246" s="3">
        <f t="shared" si="0"/>
        <v>770663.98115000001</v>
      </c>
      <c r="H246" s="3">
        <f t="shared" si="1"/>
        <v>0.35999999998603016</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765909.14</v>
      </c>
      <c r="D247" s="2">
        <f>'PR-RAS'!E251</f>
        <v>1155379.49</v>
      </c>
      <c r="E247" s="2">
        <v>0</v>
      </c>
      <c r="F247" s="2">
        <v>0</v>
      </c>
      <c r="G247" s="3">
        <f t="shared" si="0"/>
        <v>756860.35751999996</v>
      </c>
      <c r="H247" s="3">
        <f t="shared" si="1"/>
        <v>0.63000000000465661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30634.19</v>
      </c>
      <c r="D248" s="2">
        <f>'PR-RAS'!E252</f>
        <v>19132.48</v>
      </c>
      <c r="E248" s="2">
        <v>0</v>
      </c>
      <c r="F248" s="2">
        <v>0</v>
      </c>
      <c r="G248" s="3">
        <f t="shared" si="0"/>
        <v>17018.090049999999</v>
      </c>
      <c r="H248" s="3">
        <f t="shared" si="1"/>
        <v>0.66999999999825377</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862598.85</v>
      </c>
      <c r="D258" s="2">
        <f>'PR-RAS'!E262</f>
        <v>354527.66000000003</v>
      </c>
      <c r="E258" s="2">
        <v>0</v>
      </c>
      <c r="F258" s="2">
        <v>0</v>
      </c>
      <c r="G258" s="3">
        <f t="shared" si="0"/>
        <v>403915.12169</v>
      </c>
      <c r="H258" s="3">
        <f t="shared" si="1"/>
        <v>0.48999999999068677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862598.85</v>
      </c>
      <c r="D265" s="2">
        <f>'PR-RAS'!E269</f>
        <v>354527.66000000003</v>
      </c>
      <c r="E265" s="2">
        <v>0</v>
      </c>
      <c r="F265" s="2">
        <v>0</v>
      </c>
      <c r="G265" s="3">
        <f t="shared" si="0"/>
        <v>414916.70088000002</v>
      </c>
      <c r="H265" s="3">
        <f t="shared" si="1"/>
        <v>0.48999999999068677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829900.59</v>
      </c>
      <c r="D266" s="2">
        <f>'PR-RAS'!E270</f>
        <v>293360.28000000003</v>
      </c>
      <c r="E266" s="2">
        <v>0</v>
      </c>
      <c r="F266" s="2">
        <v>0</v>
      </c>
      <c r="G266" s="3">
        <f t="shared" si="0"/>
        <v>375404.60475</v>
      </c>
      <c r="H266" s="3">
        <f t="shared" si="1"/>
        <v>0.69000000006053597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32698.26</v>
      </c>
      <c r="D267" s="2">
        <f>'PR-RAS'!E271</f>
        <v>61167.38</v>
      </c>
      <c r="E267" s="2">
        <v>0</v>
      </c>
      <c r="F267" s="2">
        <v>0</v>
      </c>
      <c r="G267" s="3">
        <f t="shared" si="0"/>
        <v>41238.783320000002</v>
      </c>
      <c r="H267" s="3">
        <f t="shared" si="1"/>
        <v>0.63999999999577994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412009.48000000004</v>
      </c>
      <c r="D269" s="2">
        <f>'PR-RAS'!E273</f>
        <v>615113.67000000004</v>
      </c>
      <c r="E269" s="2">
        <v>0</v>
      </c>
      <c r="F269" s="2">
        <v>0</v>
      </c>
      <c r="G269" s="3">
        <f t="shared" si="0"/>
        <v>440119.46776000003</v>
      </c>
      <c r="H269" s="3">
        <f t="shared" si="1"/>
        <v>0.80999999999767169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345598.03</v>
      </c>
      <c r="D270" s="2">
        <f>'PR-RAS'!E274</f>
        <v>350044.89</v>
      </c>
      <c r="E270" s="2">
        <v>0</v>
      </c>
      <c r="F270" s="2">
        <v>0</v>
      </c>
      <c r="G270" s="3">
        <f t="shared" si="0"/>
        <v>281290.02089000004</v>
      </c>
      <c r="H270" s="3">
        <f t="shared" si="1"/>
        <v>0.14000000001396984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345598.03</v>
      </c>
      <c r="D271" s="2">
        <f>'PR-RAS'!E275</f>
        <v>350044.89</v>
      </c>
      <c r="E271" s="2">
        <v>0</v>
      </c>
      <c r="F271" s="2">
        <v>0</v>
      </c>
      <c r="G271" s="3">
        <f t="shared" si="0"/>
        <v>282335.70870000002</v>
      </c>
      <c r="H271" s="3">
        <f t="shared" si="1"/>
        <v>0.14000000001396984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57301.06</v>
      </c>
      <c r="D274" s="2">
        <f>'PR-RAS'!E278</f>
        <v>70343.08</v>
      </c>
      <c r="E274" s="2">
        <v>0</v>
      </c>
      <c r="F274" s="2">
        <v>0</v>
      </c>
      <c r="G274" s="3">
        <f t="shared" si="0"/>
        <v>54050.511060000004</v>
      </c>
      <c r="H274" s="3">
        <f t="shared" si="1"/>
        <v>0.13999999999941792</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43181.25</v>
      </c>
      <c r="D275" s="2">
        <f>'PR-RAS'!E279</f>
        <v>47650.26</v>
      </c>
      <c r="E275" s="2">
        <v>0</v>
      </c>
      <c r="F275" s="2">
        <v>0</v>
      </c>
      <c r="G275" s="3">
        <f t="shared" ref="G275:G528" si="12">(B275/1000)*(C275*1+D275*2)</f>
        <v>37944.004980000005</v>
      </c>
      <c r="H275" s="3">
        <f t="shared" ref="H275:H528" si="13">ABS(C275-ROUND(C275,0))+ABS(D275-ROUND(D275,0))</f>
        <v>0.51000000000203727</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14119.81</v>
      </c>
      <c r="D276" s="2">
        <f>'PR-RAS'!E280</f>
        <v>22692.82</v>
      </c>
      <c r="E276" s="2">
        <v>0</v>
      </c>
      <c r="F276" s="2">
        <v>0</v>
      </c>
      <c r="G276" s="3">
        <f t="shared" si="12"/>
        <v>16363.998750000001</v>
      </c>
      <c r="H276" s="3">
        <f t="shared" si="13"/>
        <v>0.37000000000080036</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9110.39</v>
      </c>
      <c r="D279" s="2">
        <f>'PR-RAS'!E283</f>
        <v>7973.68</v>
      </c>
      <c r="E279" s="2">
        <v>0</v>
      </c>
      <c r="F279" s="2">
        <v>0</v>
      </c>
      <c r="G279" s="3">
        <f t="shared" si="12"/>
        <v>6966.0545000000002</v>
      </c>
      <c r="H279" s="3">
        <f t="shared" si="13"/>
        <v>0.70999999999912689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9110.39</v>
      </c>
      <c r="D284" s="2">
        <f>'PR-RAS'!E288</f>
        <v>7973.68</v>
      </c>
      <c r="E284" s="2">
        <v>0</v>
      </c>
      <c r="F284" s="2">
        <v>0</v>
      </c>
      <c r="G284" s="3">
        <f t="shared" si="12"/>
        <v>7091.343249999999</v>
      </c>
      <c r="H284" s="3">
        <f t="shared" si="13"/>
        <v>0.70999999999912689</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186752.02</v>
      </c>
      <c r="E285" s="2">
        <v>0</v>
      </c>
      <c r="F285" s="2">
        <v>0</v>
      </c>
      <c r="G285" s="3">
        <f t="shared" si="12"/>
        <v>106075.14735999999</v>
      </c>
      <c r="H285" s="3">
        <f t="shared" si="13"/>
        <v>1.9999999989522621E-2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186752.02</v>
      </c>
      <c r="E286" s="2">
        <v>0</v>
      </c>
      <c r="F286" s="2">
        <v>0</v>
      </c>
      <c r="G286" s="3">
        <f t="shared" si="12"/>
        <v>106448.65139999999</v>
      </c>
      <c r="H286" s="3">
        <f t="shared" si="13"/>
        <v>1.9999999989522621E-2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3974026.3400000003</v>
      </c>
      <c r="D295" s="2">
        <f>'PR-RAS'!E299</f>
        <v>4935062.87</v>
      </c>
      <c r="E295" s="2">
        <v>0</v>
      </c>
      <c r="F295" s="2">
        <v>0</v>
      </c>
      <c r="G295" s="3">
        <f t="shared" si="12"/>
        <v>4070180.7115199999</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5177911.8299999982</v>
      </c>
      <c r="D296" s="2">
        <f>'PR-RAS'!E300</f>
        <v>401242.71999999881</v>
      </c>
      <c r="E296" s="2">
        <v>0</v>
      </c>
      <c r="F296" s="2">
        <v>0</v>
      </c>
      <c r="G296" s="3">
        <f t="shared" si="12"/>
        <v>1764217.1946499986</v>
      </c>
      <c r="H296" s="3">
        <f t="shared" si="13"/>
        <v>0.45000000298023224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154541.10999999999</v>
      </c>
      <c r="D298" s="2">
        <f>'PR-RAS'!E302</f>
        <v>5314048.68</v>
      </c>
      <c r="E298" s="2">
        <v>0</v>
      </c>
      <c r="F298" s="2">
        <v>0</v>
      </c>
      <c r="G298" s="3">
        <f t="shared" si="12"/>
        <v>3202443.6255899994</v>
      </c>
      <c r="H298" s="3">
        <f t="shared" si="13"/>
        <v>0.43000000028405339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4089743.52</v>
      </c>
      <c r="D300" s="2">
        <f>'PR-RAS'!E304</f>
        <v>646725.46</v>
      </c>
      <c r="E300" s="2">
        <v>0</v>
      </c>
      <c r="F300" s="2">
        <v>0</v>
      </c>
      <c r="G300" s="3">
        <f t="shared" si="12"/>
        <v>1609575.1375599997</v>
      </c>
      <c r="H300" s="3">
        <f t="shared" si="13"/>
        <v>0.93999999994412065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66014.81</v>
      </c>
      <c r="D303" s="2">
        <f>'PR-RAS'!E308</f>
        <v>68090.22</v>
      </c>
      <c r="E303" s="2">
        <v>0</v>
      </c>
      <c r="F303" s="2">
        <v>0</v>
      </c>
      <c r="G303" s="3">
        <f t="shared" si="12"/>
        <v>61062.965499999998</v>
      </c>
      <c r="H303" s="3">
        <f t="shared" si="13"/>
        <v>0.41000000000349246</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66014.81</v>
      </c>
      <c r="D304" s="2">
        <f>'PR-RAS'!E309</f>
        <v>68090.22</v>
      </c>
      <c r="E304" s="2">
        <v>0</v>
      </c>
      <c r="F304" s="2">
        <v>0</v>
      </c>
      <c r="G304" s="3">
        <f t="shared" si="12"/>
        <v>61265.160749999995</v>
      </c>
      <c r="H304" s="3">
        <f t="shared" si="13"/>
        <v>0.41000000000349246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66014.81</v>
      </c>
      <c r="D305" s="2">
        <f>'PR-RAS'!E310</f>
        <v>68090.22</v>
      </c>
      <c r="E305" s="2">
        <v>0</v>
      </c>
      <c r="F305" s="2">
        <v>0</v>
      </c>
      <c r="G305" s="3">
        <f t="shared" si="12"/>
        <v>61467.356</v>
      </c>
      <c r="H305" s="3">
        <f t="shared" si="13"/>
        <v>0.41000000000349246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66014.81</v>
      </c>
      <c r="D306" s="2">
        <f>'PR-RAS'!E311</f>
        <v>68090.22</v>
      </c>
      <c r="E306" s="2">
        <v>0</v>
      </c>
      <c r="F306" s="2">
        <v>0</v>
      </c>
      <c r="G306" s="3">
        <f t="shared" si="12"/>
        <v>61669.551249999997</v>
      </c>
      <c r="H306" s="3">
        <f t="shared" si="13"/>
        <v>0.41000000000349246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1970489.19</v>
      </c>
      <c r="D355" s="2">
        <f>'PR-RAS'!E360</f>
        <v>1760295.1700000002</v>
      </c>
      <c r="E355" s="2">
        <v>0</v>
      </c>
      <c r="F355" s="2">
        <v>0</v>
      </c>
      <c r="G355" s="3">
        <f t="shared" si="12"/>
        <v>1943842.15362</v>
      </c>
      <c r="H355" s="3">
        <f t="shared" si="13"/>
        <v>0.36000000010244548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24300</v>
      </c>
      <c r="D356" s="2">
        <f>'PR-RAS'!E361</f>
        <v>0</v>
      </c>
      <c r="E356" s="2">
        <v>0</v>
      </c>
      <c r="F356" s="2">
        <v>0</v>
      </c>
      <c r="G356" s="3">
        <f t="shared" si="12"/>
        <v>8626.5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24300</v>
      </c>
      <c r="D357" s="2">
        <f>'PR-RAS'!E362</f>
        <v>0</v>
      </c>
      <c r="E357" s="2">
        <v>0</v>
      </c>
      <c r="F357" s="2">
        <v>0</v>
      </c>
      <c r="G357" s="3">
        <f t="shared" si="12"/>
        <v>8650.7999999999993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24300</v>
      </c>
      <c r="D358" s="2">
        <f>'PR-RAS'!E363</f>
        <v>0</v>
      </c>
      <c r="E358" s="2">
        <v>0</v>
      </c>
      <c r="F358" s="2">
        <v>0</v>
      </c>
      <c r="G358" s="3">
        <f t="shared" si="12"/>
        <v>8675.1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1888375.06</v>
      </c>
      <c r="D368" s="2">
        <f>'PR-RAS'!E373</f>
        <v>1740563.3800000001</v>
      </c>
      <c r="E368" s="2">
        <v>0</v>
      </c>
      <c r="F368" s="2">
        <v>0</v>
      </c>
      <c r="G368" s="3">
        <f t="shared" si="12"/>
        <v>1970607.1679400001</v>
      </c>
      <c r="H368" s="3">
        <f t="shared" si="13"/>
        <v>0.44000000017695129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1789348.6199999999</v>
      </c>
      <c r="D369" s="2">
        <f>'PR-RAS'!E374</f>
        <v>1559996.81</v>
      </c>
      <c r="E369" s="2">
        <v>0</v>
      </c>
      <c r="F369" s="2">
        <v>0</v>
      </c>
      <c r="G369" s="3">
        <f t="shared" si="12"/>
        <v>1806637.94432</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261310.93</v>
      </c>
      <c r="D371" s="2">
        <f>'PR-RAS'!E376</f>
        <v>93853.2</v>
      </c>
      <c r="E371" s="2">
        <v>0</v>
      </c>
      <c r="F371" s="2">
        <v>0</v>
      </c>
      <c r="G371" s="3">
        <f t="shared" si="12"/>
        <v>166136.41209999999</v>
      </c>
      <c r="H371" s="3">
        <f t="shared" si="13"/>
        <v>0.27000000000407454</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534576.47</v>
      </c>
      <c r="D372" s="2">
        <f>'PR-RAS'!E377</f>
        <v>750823.54</v>
      </c>
      <c r="E372" s="2">
        <v>0</v>
      </c>
      <c r="F372" s="2">
        <v>0</v>
      </c>
      <c r="G372" s="3">
        <f t="shared" si="12"/>
        <v>755438.93705000007</v>
      </c>
      <c r="H372" s="3">
        <f t="shared" si="13"/>
        <v>0.92999999993480742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993461.22</v>
      </c>
      <c r="D373" s="2">
        <f>'PR-RAS'!E378</f>
        <v>715320.07</v>
      </c>
      <c r="E373" s="2">
        <v>0</v>
      </c>
      <c r="F373" s="2">
        <v>0</v>
      </c>
      <c r="G373" s="3">
        <f t="shared" si="12"/>
        <v>901765.70591999998</v>
      </c>
      <c r="H373" s="3">
        <f t="shared" si="13"/>
        <v>0.28999999992083758</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98253.08</v>
      </c>
      <c r="D374" s="2">
        <f>'PR-RAS'!E379</f>
        <v>171852.25</v>
      </c>
      <c r="E374" s="2">
        <v>0</v>
      </c>
      <c r="F374" s="2">
        <v>0</v>
      </c>
      <c r="G374" s="3">
        <f t="shared" si="12"/>
        <v>164850.17733999999</v>
      </c>
      <c r="H374" s="3">
        <f t="shared" si="13"/>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5596.13</v>
      </c>
      <c r="D375" s="2">
        <f>'PR-RAS'!E380</f>
        <v>5798.25</v>
      </c>
      <c r="E375" s="2">
        <v>0</v>
      </c>
      <c r="F375" s="2">
        <v>0</v>
      </c>
      <c r="G375" s="3">
        <f t="shared" si="12"/>
        <v>6430.0436200000004</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1980</v>
      </c>
      <c r="D376" s="2">
        <f>'PR-RAS'!E381</f>
        <v>0</v>
      </c>
      <c r="E376" s="2">
        <v>0</v>
      </c>
      <c r="F376" s="2">
        <v>0</v>
      </c>
      <c r="G376" s="3">
        <f t="shared" si="12"/>
        <v>742.5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17028.7</v>
      </c>
      <c r="D377" s="2">
        <f>'PR-RAS'!E382</f>
        <v>1207.5</v>
      </c>
      <c r="E377" s="2">
        <v>0</v>
      </c>
      <c r="F377" s="2">
        <v>0</v>
      </c>
      <c r="G377" s="3">
        <f t="shared" si="12"/>
        <v>7310.8312000000005</v>
      </c>
      <c r="H377" s="3">
        <f t="shared" si="13"/>
        <v>0.7999999999992724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37130</v>
      </c>
      <c r="D380" s="2">
        <f>'PR-RAS'!E385</f>
        <v>92304.01</v>
      </c>
      <c r="E380" s="2">
        <v>0</v>
      </c>
      <c r="F380" s="2">
        <v>0</v>
      </c>
      <c r="G380" s="3">
        <f t="shared" si="12"/>
        <v>84038.709579999995</v>
      </c>
      <c r="H380" s="3">
        <f t="shared" si="13"/>
        <v>9.9999999947613105E-3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36518.25</v>
      </c>
      <c r="D381" s="2">
        <f>'PR-RAS'!E386</f>
        <v>72542.490000000005</v>
      </c>
      <c r="E381" s="2">
        <v>0</v>
      </c>
      <c r="F381" s="2">
        <v>0</v>
      </c>
      <c r="G381" s="3">
        <f t="shared" si="12"/>
        <v>69009.227400000003</v>
      </c>
      <c r="H381" s="3">
        <f t="shared" si="13"/>
        <v>0.74000000000523869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773.36</v>
      </c>
      <c r="D396" s="2">
        <f>'PR-RAS'!E401</f>
        <v>8714.32</v>
      </c>
      <c r="E396" s="2">
        <v>0</v>
      </c>
      <c r="F396" s="2">
        <v>0</v>
      </c>
      <c r="G396" s="3">
        <f t="shared" si="12"/>
        <v>7189.79</v>
      </c>
      <c r="H396" s="3">
        <f t="shared" si="13"/>
        <v>0.6799999999997226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773.36</v>
      </c>
      <c r="D398" s="2">
        <f>'PR-RAS'!E403</f>
        <v>8714.32</v>
      </c>
      <c r="E398" s="2">
        <v>0</v>
      </c>
      <c r="F398" s="2">
        <v>0</v>
      </c>
      <c r="G398" s="3">
        <f t="shared" si="12"/>
        <v>7226.1940000000004</v>
      </c>
      <c r="H398" s="3">
        <f t="shared" si="13"/>
        <v>0.6799999999997226</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57814.13</v>
      </c>
      <c r="D407" s="2">
        <f>'PR-RAS'!E412</f>
        <v>19731.79</v>
      </c>
      <c r="E407" s="2">
        <v>0</v>
      </c>
      <c r="F407" s="2">
        <v>0</v>
      </c>
      <c r="G407" s="3">
        <f t="shared" si="12"/>
        <v>39494.750260000001</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57814.13</v>
      </c>
      <c r="D411" s="2">
        <f>'PR-RAS'!E416</f>
        <v>19731.79</v>
      </c>
      <c r="E411" s="2">
        <v>0</v>
      </c>
      <c r="F411" s="2">
        <v>0</v>
      </c>
      <c r="G411" s="3">
        <f t="shared" si="12"/>
        <v>39883.861099999995</v>
      </c>
      <c r="H411" s="3">
        <f t="shared" si="13"/>
        <v>0.33999999999650754</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1904474.38</v>
      </c>
      <c r="D413" s="2">
        <f>'PR-RAS'!E418</f>
        <v>1692204.9500000002</v>
      </c>
      <c r="E413" s="2">
        <v>0</v>
      </c>
      <c r="F413" s="2">
        <v>0</v>
      </c>
      <c r="G413" s="3">
        <f t="shared" si="12"/>
        <v>2179020.3233599998</v>
      </c>
      <c r="H413" s="3">
        <f t="shared" si="13"/>
        <v>0.42999999970197678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0.05</v>
      </c>
      <c r="D415" s="2">
        <f>'PR-RAS'!E420</f>
        <v>1861217.97</v>
      </c>
      <c r="E415" s="2">
        <v>0</v>
      </c>
      <c r="F415" s="2">
        <v>0</v>
      </c>
      <c r="G415" s="3">
        <f t="shared" si="12"/>
        <v>1541088.4998599999</v>
      </c>
      <c r="H415" s="3">
        <f t="shared" si="13"/>
        <v>8.000000002793968E-2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93521.94</v>
      </c>
      <c r="D416" s="2">
        <f>'PR-RAS'!E421</f>
        <v>30458.27</v>
      </c>
      <c r="E416" s="2">
        <v>0</v>
      </c>
      <c r="F416" s="2">
        <v>0</v>
      </c>
      <c r="G416" s="3">
        <f t="shared" si="12"/>
        <v>64091.9692</v>
      </c>
      <c r="H416" s="3">
        <f t="shared" si="13"/>
        <v>0.32999999999810825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9217952.9799999986</v>
      </c>
      <c r="D417" s="2">
        <f>'PR-RAS'!E422</f>
        <v>5404395.8099999987</v>
      </c>
      <c r="E417" s="2">
        <v>0</v>
      </c>
      <c r="F417" s="2">
        <v>0</v>
      </c>
      <c r="G417" s="3">
        <f t="shared" si="12"/>
        <v>8331125.7535999967</v>
      </c>
      <c r="H417" s="3">
        <f t="shared" si="13"/>
        <v>0.21000000275671482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5944515.5300000003</v>
      </c>
      <c r="D418" s="2">
        <f>'PR-RAS'!E423</f>
        <v>6695358.04</v>
      </c>
      <c r="E418" s="2">
        <v>0</v>
      </c>
      <c r="F418" s="2">
        <v>0</v>
      </c>
      <c r="G418" s="3">
        <f t="shared" si="12"/>
        <v>8062791.5813699998</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3273437.4499999983</v>
      </c>
      <c r="D419" s="2">
        <f>'PR-RAS'!E424</f>
        <v>0</v>
      </c>
      <c r="E419" s="2">
        <v>0</v>
      </c>
      <c r="F419" s="2">
        <v>0</v>
      </c>
      <c r="G419" s="3">
        <f t="shared" si="12"/>
        <v>1368296.8540999992</v>
      </c>
      <c r="H419" s="3">
        <f t="shared" si="13"/>
        <v>0.44999999832361937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1290962.2300000014</v>
      </c>
      <c r="E420" s="2">
        <v>0</v>
      </c>
      <c r="F420" s="2">
        <v>0</v>
      </c>
      <c r="G420" s="3">
        <f t="shared" si="12"/>
        <v>1081826.3487400012</v>
      </c>
      <c r="H420" s="3">
        <f t="shared" si="13"/>
        <v>0.23000000137835741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154541.06</v>
      </c>
      <c r="D421" s="2">
        <f>'PR-RAS'!E426</f>
        <v>3452830.71</v>
      </c>
      <c r="E421" s="2">
        <v>0</v>
      </c>
      <c r="F421" s="2">
        <v>0</v>
      </c>
      <c r="G421" s="3">
        <f t="shared" si="12"/>
        <v>2965285.0415999996</v>
      </c>
      <c r="H421" s="3">
        <f t="shared" si="13"/>
        <v>0.3500000000349246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4183265.46</v>
      </c>
      <c r="D423" s="2">
        <f>'PR-RAS'!E428</f>
        <v>677183.73</v>
      </c>
      <c r="E423" s="2">
        <v>0</v>
      </c>
      <c r="F423" s="2">
        <v>0</v>
      </c>
      <c r="G423" s="3">
        <f t="shared" si="12"/>
        <v>2336881.0922399997</v>
      </c>
      <c r="H423" s="3">
        <f t="shared" si="13"/>
        <v>0.72999999998137355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259875</v>
      </c>
      <c r="E424" s="2">
        <v>0</v>
      </c>
      <c r="F424" s="2">
        <v>0</v>
      </c>
      <c r="G424" s="3">
        <f t="shared" si="12"/>
        <v>219854.25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259875</v>
      </c>
      <c r="E473" s="2">
        <v>0</v>
      </c>
      <c r="F473" s="2">
        <v>0</v>
      </c>
      <c r="G473" s="3">
        <f t="shared" si="12"/>
        <v>245322</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259875</v>
      </c>
      <c r="E478" s="2">
        <v>0</v>
      </c>
      <c r="F478" s="2">
        <v>0</v>
      </c>
      <c r="G478" s="3">
        <f t="shared" si="12"/>
        <v>247920.75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250000</v>
      </c>
      <c r="D529" s="2">
        <f>'PR-RAS'!E535</f>
        <v>0</v>
      </c>
      <c r="E529" s="2">
        <v>0</v>
      </c>
      <c r="F529" s="2">
        <v>0</v>
      </c>
      <c r="G529" s="3">
        <f t="shared" ref="G529:G836" si="14">(B529/1000)*(C529*1+D529*2)</f>
        <v>132000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250000</v>
      </c>
      <c r="D591" s="2">
        <f>'PR-RAS'!E597</f>
        <v>0</v>
      </c>
      <c r="E591" s="2">
        <v>0</v>
      </c>
      <c r="F591" s="2">
        <v>0</v>
      </c>
      <c r="G591" s="3">
        <f t="shared" si="14"/>
        <v>147500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250000</v>
      </c>
      <c r="D603" s="2">
        <f>'PR-RAS'!E609</f>
        <v>0</v>
      </c>
      <c r="E603" s="2">
        <v>0</v>
      </c>
      <c r="F603" s="2">
        <v>0</v>
      </c>
      <c r="G603" s="3">
        <f t="shared" si="14"/>
        <v>150500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250000</v>
      </c>
      <c r="D604" s="2">
        <f>'PR-RAS'!E610</f>
        <v>0</v>
      </c>
      <c r="E604" s="2">
        <v>0</v>
      </c>
      <c r="F604" s="2">
        <v>0</v>
      </c>
      <c r="G604" s="3">
        <f t="shared" si="14"/>
        <v>150750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259875</v>
      </c>
      <c r="E633" s="2">
        <v>0</v>
      </c>
      <c r="F633" s="2">
        <v>0</v>
      </c>
      <c r="G633" s="3">
        <f t="shared" si="14"/>
        <v>328482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250000</v>
      </c>
      <c r="D634" s="2">
        <f>'PR-RAS'!E640</f>
        <v>0</v>
      </c>
      <c r="E634" s="2">
        <v>0</v>
      </c>
      <c r="F634" s="2">
        <v>0</v>
      </c>
      <c r="G634" s="3">
        <f t="shared" si="14"/>
        <v>158250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250000</v>
      </c>
      <c r="E636" s="2">
        <v>0</v>
      </c>
      <c r="F636" s="2">
        <v>0</v>
      </c>
      <c r="G636" s="3">
        <f t="shared" si="14"/>
        <v>317500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9217952.9799999986</v>
      </c>
      <c r="D637" s="2">
        <f>'PR-RAS'!E643</f>
        <v>5664270.8099999987</v>
      </c>
      <c r="E637" s="2">
        <v>0</v>
      </c>
      <c r="F637" s="2">
        <v>0</v>
      </c>
      <c r="G637" s="3">
        <f t="shared" si="14"/>
        <v>13067570.565599997</v>
      </c>
      <c r="H637" s="3">
        <f t="shared" si="15"/>
        <v>0.21000000275671482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6194515.5300000003</v>
      </c>
      <c r="D638" s="2">
        <f>'PR-RAS'!E644</f>
        <v>6695358.04</v>
      </c>
      <c r="E638" s="2">
        <v>0</v>
      </c>
      <c r="F638" s="2">
        <v>0</v>
      </c>
      <c r="G638" s="3">
        <f t="shared" si="14"/>
        <v>12475792.535569999</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3023437.4499999983</v>
      </c>
      <c r="D639" s="2">
        <f>'PR-RAS'!E645</f>
        <v>0</v>
      </c>
      <c r="E639" s="2">
        <v>0</v>
      </c>
      <c r="F639" s="2">
        <v>0</v>
      </c>
      <c r="G639" s="3">
        <f t="shared" si="14"/>
        <v>1928953.093099999</v>
      </c>
      <c r="H639" s="3">
        <f t="shared" si="15"/>
        <v>0.44999999832361937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1031087.2300000014</v>
      </c>
      <c r="E640" s="2">
        <v>0</v>
      </c>
      <c r="F640" s="2">
        <v>0</v>
      </c>
      <c r="G640" s="3">
        <f t="shared" si="14"/>
        <v>1317729.4799400019</v>
      </c>
      <c r="H640" s="3">
        <f t="shared" si="15"/>
        <v>0.23000000137835741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154541.06</v>
      </c>
      <c r="D641" s="2">
        <f>'PR-RAS'!E647</f>
        <v>3202830.71</v>
      </c>
      <c r="E641" s="2">
        <v>0</v>
      </c>
      <c r="F641" s="2">
        <v>0</v>
      </c>
      <c r="G641" s="3">
        <f t="shared" si="14"/>
        <v>4198529.5872</v>
      </c>
      <c r="H641" s="3">
        <f t="shared" si="15"/>
        <v>0.3500000000349246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3177978.5099999984</v>
      </c>
      <c r="D643" s="2">
        <f>'PR-RAS'!E649</f>
        <v>2171743.4799999986</v>
      </c>
      <c r="E643" s="2">
        <v>0</v>
      </c>
      <c r="F643" s="2">
        <v>0</v>
      </c>
      <c r="G643" s="3">
        <f t="shared" si="14"/>
        <v>4828780.8317399966</v>
      </c>
      <c r="H643" s="3">
        <f t="shared" si="15"/>
        <v>0.97000000020489097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12927.63</v>
      </c>
      <c r="D645" s="2">
        <f>'PR-RAS'!E651</f>
        <v>0</v>
      </c>
      <c r="E645" s="2">
        <v>0</v>
      </c>
      <c r="F645" s="2">
        <v>0</v>
      </c>
      <c r="G645" s="3">
        <f t="shared" si="14"/>
        <v>8325.39372</v>
      </c>
      <c r="H645" s="3">
        <f t="shared" si="15"/>
        <v>0.37000000000080036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471277.03</v>
      </c>
      <c r="D646" s="2">
        <f>'PR-RAS'!E653</f>
        <v>3195774.23</v>
      </c>
      <c r="E646" s="2">
        <v>0</v>
      </c>
      <c r="F646" s="2">
        <v>0</v>
      </c>
      <c r="G646" s="3">
        <f t="shared" si="14"/>
        <v>4426522.4410500005</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10047422.960000001</v>
      </c>
      <c r="D647" s="2">
        <f>'PR-RAS'!E654</f>
        <v>6098095.8899999997</v>
      </c>
      <c r="E647" s="2">
        <v>0</v>
      </c>
      <c r="F647" s="2">
        <v>0</v>
      </c>
      <c r="G647" s="3">
        <f t="shared" si="14"/>
        <v>14369375.122040002</v>
      </c>
      <c r="H647" s="3">
        <f t="shared" si="15"/>
        <v>0.14999999944120646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7326500.5999999996</v>
      </c>
      <c r="D648" s="2">
        <f>'PR-RAS'!E655</f>
        <v>7113420.7699999996</v>
      </c>
      <c r="E648" s="2">
        <v>0</v>
      </c>
      <c r="F648" s="2">
        <v>0</v>
      </c>
      <c r="G648" s="3">
        <f t="shared" si="14"/>
        <v>13945012.364580002</v>
      </c>
      <c r="H648" s="3">
        <f t="shared" si="15"/>
        <v>0.63000000081956387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3192199.3900000006</v>
      </c>
      <c r="D649" s="2">
        <f>'PR-RAS'!E656</f>
        <v>2180449.3499999996</v>
      </c>
      <c r="E649" s="2">
        <v>0</v>
      </c>
      <c r="F649" s="2">
        <v>0</v>
      </c>
      <c r="G649" s="3">
        <f t="shared" si="14"/>
        <v>4894407.5623200005</v>
      </c>
      <c r="H649" s="3">
        <f t="shared" si="15"/>
        <v>0.74000000022351742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51</v>
      </c>
      <c r="D650" s="2">
        <f>'PR-RAS'!E657</f>
        <v>50</v>
      </c>
      <c r="E650" s="2">
        <v>0</v>
      </c>
      <c r="F650" s="2">
        <v>0</v>
      </c>
      <c r="G650" s="3">
        <f t="shared" si="14"/>
        <v>97.999000000000009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51</v>
      </c>
      <c r="D652" s="2">
        <f>'PR-RAS'!E659</f>
        <v>49</v>
      </c>
      <c r="E652" s="2">
        <v>0</v>
      </c>
      <c r="F652" s="2">
        <v>0</v>
      </c>
      <c r="G652" s="3">
        <f t="shared" si="14"/>
        <v>96.999000000000009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81855.13</v>
      </c>
      <c r="E657" s="2">
        <v>0</v>
      </c>
      <c r="F657" s="2">
        <v>0</v>
      </c>
      <c r="G657" s="3">
        <f t="shared" si="16"/>
        <v>107393.93056000001</v>
      </c>
      <c r="H657" s="3">
        <f t="shared" si="17"/>
        <v>0.13000000000465661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89.74</v>
      </c>
      <c r="D658" s="2">
        <f>'PR-RAS'!E665</f>
        <v>0</v>
      </c>
      <c r="E658" s="2">
        <v>0</v>
      </c>
      <c r="F658" s="2">
        <v>0</v>
      </c>
      <c r="G658" s="3">
        <f t="shared" si="14"/>
        <v>58.959179999999996</v>
      </c>
      <c r="H658" s="3">
        <f t="shared" si="15"/>
        <v>0.26000000000000512</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1269790.32</v>
      </c>
      <c r="D662" s="2">
        <f>'PR-RAS'!E669</f>
        <v>284336.34000000003</v>
      </c>
      <c r="E662" s="2">
        <v>0</v>
      </c>
      <c r="F662" s="2">
        <v>0</v>
      </c>
      <c r="G662" s="3">
        <f t="shared" si="14"/>
        <v>1215224.0430000001</v>
      </c>
      <c r="H662" s="3">
        <f t="shared" si="15"/>
        <v>0.66000000009080395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562972.69999999995</v>
      </c>
      <c r="D663" s="2">
        <f>'PR-RAS'!E670</f>
        <v>0</v>
      </c>
      <c r="E663" s="2">
        <v>0</v>
      </c>
      <c r="F663" s="2">
        <v>0</v>
      </c>
      <c r="G663" s="3">
        <f t="shared" si="14"/>
        <v>372687.92739999999</v>
      </c>
      <c r="H663" s="3">
        <f t="shared" si="15"/>
        <v>0.30000000004656613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35000</v>
      </c>
      <c r="D666" s="2">
        <f>'PR-RAS'!E673</f>
        <v>46400</v>
      </c>
      <c r="E666" s="2">
        <v>0</v>
      </c>
      <c r="F666" s="2">
        <v>0</v>
      </c>
      <c r="G666" s="3">
        <f t="shared" si="14"/>
        <v>84987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349579.95</v>
      </c>
      <c r="E674" s="2">
        <v>0</v>
      </c>
      <c r="F674" s="2">
        <v>0</v>
      </c>
      <c r="G674" s="3">
        <f t="shared" si="14"/>
        <v>470534.61270000006</v>
      </c>
      <c r="H674" s="3">
        <f t="shared" si="15"/>
        <v>4.9999999988358468E-2</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291090.07</v>
      </c>
      <c r="D695" s="2">
        <f>'PR-RAS'!E702</f>
        <v>626670.01</v>
      </c>
      <c r="E695" s="2">
        <v>0</v>
      </c>
      <c r="F695" s="2">
        <v>0</v>
      </c>
      <c r="G695" s="3">
        <f t="shared" si="14"/>
        <v>1071834.4824600001</v>
      </c>
      <c r="H695" s="3">
        <f t="shared" si="15"/>
        <v>8.0000000016298145E-2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46650.26</v>
      </c>
      <c r="E699" s="2">
        <v>0</v>
      </c>
      <c r="F699" s="2">
        <v>0</v>
      </c>
      <c r="G699" s="3">
        <f t="shared" si="14"/>
        <v>65123.76296</v>
      </c>
      <c r="H699" s="3">
        <f t="shared" si="15"/>
        <v>0.26000000000203727</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41318.83</v>
      </c>
      <c r="E704" s="2">
        <v>0</v>
      </c>
      <c r="F704" s="2">
        <v>0</v>
      </c>
      <c r="G704" s="3">
        <f t="shared" ref="G704:G707" si="20">(B704/1000)*(C704*1+D704*2)</f>
        <v>58094.274980000002</v>
      </c>
      <c r="H704" s="3">
        <f t="shared" ref="H704:H707" si="21">ABS(C704-ROUND(C704,0))+ABS(D704-ROUND(D704,0))</f>
        <v>0.16999999999825377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69.3</v>
      </c>
      <c r="E705" s="2">
        <v>0</v>
      </c>
      <c r="F705" s="2">
        <v>0</v>
      </c>
      <c r="G705" s="3">
        <f t="shared" si="20"/>
        <v>97.574399999999997</v>
      </c>
      <c r="H705" s="3">
        <f t="shared" si="21"/>
        <v>0.29999999999999716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11727.08</v>
      </c>
      <c r="D727" s="2">
        <f>'PR-RAS'!E734</f>
        <v>0</v>
      </c>
      <c r="E727" s="2">
        <v>0</v>
      </c>
      <c r="F727" s="2">
        <v>0</v>
      </c>
      <c r="G727" s="3">
        <f t="shared" si="14"/>
        <v>8513.8600800000004</v>
      </c>
      <c r="H727" s="3">
        <f t="shared" si="15"/>
        <v>7.999999999992724E-2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199.08</v>
      </c>
      <c r="D728" s="2">
        <f>'PR-RAS'!E735</f>
        <v>0</v>
      </c>
      <c r="E728" s="2">
        <v>0</v>
      </c>
      <c r="F728" s="2">
        <v>0</v>
      </c>
      <c r="G728" s="3">
        <f t="shared" si="14"/>
        <v>144.73116000000002</v>
      </c>
      <c r="H728" s="3">
        <f t="shared" si="15"/>
        <v>8.0000000000012506E-2</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1263.02</v>
      </c>
      <c r="D731" s="2">
        <f>'PR-RAS'!E738</f>
        <v>0</v>
      </c>
      <c r="E731" s="2">
        <v>0</v>
      </c>
      <c r="F731" s="2">
        <v>0</v>
      </c>
      <c r="G731" s="3">
        <f t="shared" si="14"/>
        <v>922.00459999999998</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46267.199999999997</v>
      </c>
      <c r="D733" s="2">
        <f>'PR-RAS'!E740</f>
        <v>0</v>
      </c>
      <c r="E733" s="2">
        <v>0</v>
      </c>
      <c r="F733" s="2">
        <v>0</v>
      </c>
      <c r="G733" s="3">
        <f t="shared" si="14"/>
        <v>33867.590399999994</v>
      </c>
      <c r="H733" s="3">
        <f t="shared" si="15"/>
        <v>0.19999999999708962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22723.79</v>
      </c>
      <c r="D734" s="2">
        <f>'PR-RAS'!E741</f>
        <v>0</v>
      </c>
      <c r="E734" s="2">
        <v>0</v>
      </c>
      <c r="F734" s="2">
        <v>0</v>
      </c>
      <c r="G734" s="3">
        <f t="shared" si="14"/>
        <v>16656.538069999999</v>
      </c>
      <c r="H734" s="3">
        <f t="shared" si="15"/>
        <v>0.20999999999912689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28450.02</v>
      </c>
      <c r="E770" s="2">
        <v>0</v>
      </c>
      <c r="F770" s="2">
        <v>0</v>
      </c>
      <c r="G770" s="3">
        <f t="shared" si="14"/>
        <v>43756.13076</v>
      </c>
      <c r="H770" s="3">
        <f t="shared" si="15"/>
        <v>2.0000000000436557E-2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2355.7800000000002</v>
      </c>
      <c r="D771" s="2">
        <f>'PR-RAS'!E778</f>
        <v>0</v>
      </c>
      <c r="E771" s="2">
        <v>0</v>
      </c>
      <c r="F771" s="2">
        <v>0</v>
      </c>
      <c r="G771" s="3">
        <f t="shared" si="14"/>
        <v>1813.9506000000001</v>
      </c>
      <c r="H771" s="3">
        <f t="shared" si="15"/>
        <v>0.21999999999979991</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5000</v>
      </c>
      <c r="D774" s="2">
        <f>'PR-RAS'!E781</f>
        <v>0</v>
      </c>
      <c r="E774" s="2">
        <v>0</v>
      </c>
      <c r="F774" s="2">
        <v>0</v>
      </c>
      <c r="G774" s="3">
        <f t="shared" si="14"/>
        <v>3865</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689200.82</v>
      </c>
      <c r="D836" s="2">
        <f>'PR-RAS'!E843</f>
        <v>182795.77</v>
      </c>
      <c r="E836" s="2">
        <v>0</v>
      </c>
      <c r="F836" s="2">
        <v>0</v>
      </c>
      <c r="G836" s="3">
        <f t="shared" si="14"/>
        <v>880751.62059999991</v>
      </c>
      <c r="H836" s="3">
        <f t="shared" si="15"/>
        <v>0.41000000006170012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34697.58</v>
      </c>
      <c r="D837" s="2">
        <f>'PR-RAS'!E844</f>
        <v>660</v>
      </c>
      <c r="E837" s="2">
        <v>0</v>
      </c>
      <c r="F837" s="2">
        <v>0</v>
      </c>
      <c r="G837" s="3">
        <f t="shared" ref="G837:G1010" si="34">(B837/1000)*(C837*1+D837*2)</f>
        <v>30110.69688</v>
      </c>
      <c r="H837" s="3">
        <f t="shared" ref="H837:H1095" si="35">ABS(C837-ROUND(C837,0))+ABS(D837-ROUND(D837,0))</f>
        <v>0.41999999999825377</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53885.440000000002</v>
      </c>
      <c r="D839" s="2">
        <f>'PR-RAS'!E846</f>
        <v>41170.68</v>
      </c>
      <c r="E839" s="2">
        <v>0</v>
      </c>
      <c r="F839" s="2">
        <v>0</v>
      </c>
      <c r="G839" s="3">
        <f t="shared" si="34"/>
        <v>114158.05839999998</v>
      </c>
      <c r="H839" s="3">
        <f t="shared" si="35"/>
        <v>0.76000000000203727</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52116.75</v>
      </c>
      <c r="D843" s="2">
        <f>'PR-RAS'!E850</f>
        <v>68733.83</v>
      </c>
      <c r="E843" s="2">
        <v>0</v>
      </c>
      <c r="F843" s="2">
        <v>0</v>
      </c>
      <c r="G843" s="3">
        <f t="shared" si="34"/>
        <v>159630.07321999999</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25132.49</v>
      </c>
      <c r="D844" s="2">
        <f>'PR-RAS'!E851</f>
        <v>35889.440000000002</v>
      </c>
      <c r="E844" s="2">
        <v>0</v>
      </c>
      <c r="F844" s="2">
        <v>0</v>
      </c>
      <c r="G844" s="3">
        <f t="shared" si="34"/>
        <v>81696.284910000002</v>
      </c>
      <c r="H844" s="3">
        <f t="shared" si="35"/>
        <v>0.93000000000392902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7565.77</v>
      </c>
      <c r="D846" s="2">
        <f>'PR-RAS'!E853</f>
        <v>25277.94</v>
      </c>
      <c r="E846" s="2">
        <v>0</v>
      </c>
      <c r="F846" s="2">
        <v>0</v>
      </c>
      <c r="G846" s="3">
        <f t="shared" si="34"/>
        <v>49112.794249999992</v>
      </c>
      <c r="H846" s="3">
        <f t="shared" si="35"/>
        <v>0.29000000000087311</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186752.02</v>
      </c>
      <c r="E850" s="2">
        <v>0</v>
      </c>
      <c r="F850" s="2">
        <v>0</v>
      </c>
      <c r="G850" s="3">
        <f t="shared" si="34"/>
        <v>317104.92995999998</v>
      </c>
      <c r="H850" s="3">
        <f t="shared" si="35"/>
        <v>1.9999999989522621E-2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250000</v>
      </c>
      <c r="D973" s="2">
        <f>'PR-RAS'!E980</f>
        <v>0</v>
      </c>
      <c r="E973" s="2">
        <v>0</v>
      </c>
      <c r="F973" s="2">
        <v>0</v>
      </c>
      <c r="G973" s="3">
        <f t="shared" si="34"/>
        <v>243000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22035324.970000006</v>
      </c>
      <c r="D1011" s="7">
        <f>BILANCA!E6</f>
        <v>17310960.649999999</v>
      </c>
      <c r="E1011" s="7">
        <v>0</v>
      </c>
      <c r="F1011" s="7">
        <v>0</v>
      </c>
      <c r="G1011" s="8">
        <f t="shared" ref="G1011:G1306" si="38">B1011/1000*C1011+B1011/500*D1011</f>
        <v>56657.246270000003</v>
      </c>
      <c r="H1011" s="8">
        <f t="shared" si="35"/>
        <v>0.37999999523162842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13046875.310000004</v>
      </c>
      <c r="D1012" s="2">
        <f>BILANCA!E7</f>
        <v>13070710.85</v>
      </c>
      <c r="E1012" s="2">
        <v>0</v>
      </c>
      <c r="F1012" s="2">
        <v>0</v>
      </c>
      <c r="G1012" s="3">
        <f t="shared" si="38"/>
        <v>78376.594020000004</v>
      </c>
      <c r="H1012" s="3">
        <f t="shared" si="35"/>
        <v>0.46000000461935997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382390.06</v>
      </c>
      <c r="D1013" s="2">
        <f>BILANCA!E8</f>
        <v>383583.14999999997</v>
      </c>
      <c r="E1013" s="2">
        <v>0</v>
      </c>
      <c r="F1013" s="2">
        <v>0</v>
      </c>
      <c r="G1013" s="3">
        <f t="shared" si="38"/>
        <v>3448.6690800000001</v>
      </c>
      <c r="H1013" s="3">
        <f t="shared" si="35"/>
        <v>0.2099999999627471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376417.29</v>
      </c>
      <c r="D1014" s="2">
        <f>BILANCA!E9</f>
        <v>376417.29</v>
      </c>
      <c r="E1014" s="2">
        <v>0</v>
      </c>
      <c r="F1014" s="2">
        <v>0</v>
      </c>
      <c r="G1014" s="3">
        <f t="shared" si="38"/>
        <v>4517.0074800000002</v>
      </c>
      <c r="H1014" s="3">
        <f t="shared" si="35"/>
        <v>0.57999999995809048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5972.77</v>
      </c>
      <c r="D1015" s="2">
        <f>BILANCA!E10</f>
        <v>7672.72</v>
      </c>
      <c r="E1015" s="2">
        <v>0</v>
      </c>
      <c r="F1015" s="2">
        <v>0</v>
      </c>
      <c r="G1015" s="3">
        <f t="shared" si="38"/>
        <v>106.59105000000001</v>
      </c>
      <c r="H1015" s="3">
        <f t="shared" si="35"/>
        <v>0.50999999999930878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506.86</v>
      </c>
      <c r="E1016" s="2">
        <v>0</v>
      </c>
      <c r="F1016" s="2">
        <v>0</v>
      </c>
      <c r="G1016" s="3">
        <f t="shared" si="38"/>
        <v>6.0823200000000002</v>
      </c>
      <c r="H1016" s="3">
        <f t="shared" si="35"/>
        <v>0.13999999999998636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12439310.410000004</v>
      </c>
      <c r="D1017" s="2">
        <f>BILANCA!E12</f>
        <v>12469519.449999999</v>
      </c>
      <c r="E1017" s="2">
        <v>0</v>
      </c>
      <c r="F1017" s="2">
        <v>0</v>
      </c>
      <c r="G1017" s="3">
        <f t="shared" si="38"/>
        <v>261648.44517000002</v>
      </c>
      <c r="H1017" s="3">
        <f t="shared" si="35"/>
        <v>0.86000000312924385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11829021.390000002</v>
      </c>
      <c r="D1018" s="2">
        <f>BILANCA!E13</f>
        <v>11828977.789999999</v>
      </c>
      <c r="E1018" s="2">
        <v>0</v>
      </c>
      <c r="F1018" s="2">
        <v>0</v>
      </c>
      <c r="G1018" s="3">
        <f t="shared" si="38"/>
        <v>283895.81576000003</v>
      </c>
      <c r="H1018" s="3">
        <f t="shared" si="35"/>
        <v>0.60000000335276127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383753.19</v>
      </c>
      <c r="D1019" s="2">
        <f>BILANCA!E14</f>
        <v>401696.94</v>
      </c>
      <c r="E1019" s="2">
        <v>0</v>
      </c>
      <c r="F1019" s="2">
        <v>0</v>
      </c>
      <c r="G1019" s="3">
        <f t="shared" si="38"/>
        <v>10684.323629999999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9979332.3900000006</v>
      </c>
      <c r="D1020" s="2">
        <f>BILANCA!E15</f>
        <v>9984230.8800000008</v>
      </c>
      <c r="E1020" s="2">
        <v>0</v>
      </c>
      <c r="F1020" s="2">
        <v>0</v>
      </c>
      <c r="G1020" s="3">
        <f t="shared" si="38"/>
        <v>299477.94150000002</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12811368.27</v>
      </c>
      <c r="D1021" s="2">
        <f>BILANCA!E16</f>
        <v>14129117.23</v>
      </c>
      <c r="E1021" s="2">
        <v>0</v>
      </c>
      <c r="F1021" s="2">
        <v>0</v>
      </c>
      <c r="G1021" s="3">
        <f t="shared" si="38"/>
        <v>451765.63003</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3870018.37</v>
      </c>
      <c r="D1022" s="2">
        <f>BILANCA!E17</f>
        <v>4060613.22</v>
      </c>
      <c r="E1022" s="2">
        <v>0</v>
      </c>
      <c r="F1022" s="2">
        <v>0</v>
      </c>
      <c r="G1022" s="3">
        <f t="shared" si="38"/>
        <v>143894.93772000002</v>
      </c>
      <c r="H1022" s="3">
        <f t="shared" si="35"/>
        <v>0.59000000031664968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15215450.83</v>
      </c>
      <c r="D1023" s="2">
        <f>BILANCA!E18</f>
        <v>16746680.48</v>
      </c>
      <c r="E1023" s="2">
        <v>0</v>
      </c>
      <c r="F1023" s="2">
        <v>0</v>
      </c>
      <c r="G1023" s="3">
        <f t="shared" si="38"/>
        <v>633214.55327000003</v>
      </c>
      <c r="H1023" s="3">
        <f t="shared" si="35"/>
        <v>0.65000000037252903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217687.24999999988</v>
      </c>
      <c r="D1024" s="2">
        <f>BILANCA!E19</f>
        <v>324548.04000000004</v>
      </c>
      <c r="E1024" s="2">
        <v>0</v>
      </c>
      <c r="F1024" s="2">
        <v>0</v>
      </c>
      <c r="G1024" s="3">
        <f t="shared" si="38"/>
        <v>12134.966619999999</v>
      </c>
      <c r="H1024" s="3">
        <f t="shared" si="35"/>
        <v>0.28999999992083758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567864.69999999995</v>
      </c>
      <c r="D1025" s="2">
        <f>BILANCA!E20</f>
        <v>612213.98</v>
      </c>
      <c r="E1025" s="2">
        <v>0</v>
      </c>
      <c r="F1025" s="2">
        <v>0</v>
      </c>
      <c r="G1025" s="3">
        <f t="shared" si="38"/>
        <v>26884.389899999998</v>
      </c>
      <c r="H1025" s="3">
        <f t="shared" si="35"/>
        <v>0.32000000006519258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24689.439999999999</v>
      </c>
      <c r="D1026" s="2">
        <f>BILANCA!E21</f>
        <v>31690.01</v>
      </c>
      <c r="E1026" s="2">
        <v>0</v>
      </c>
      <c r="F1026" s="2">
        <v>0</v>
      </c>
      <c r="G1026" s="3">
        <f t="shared" si="38"/>
        <v>1409.1113599999999</v>
      </c>
      <c r="H1026" s="3">
        <f t="shared" si="35"/>
        <v>0.44999999999708962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320780.11</v>
      </c>
      <c r="D1027" s="2">
        <f>BILANCA!E22</f>
        <v>331892.05</v>
      </c>
      <c r="E1027" s="2">
        <v>0</v>
      </c>
      <c r="F1027" s="2">
        <v>0</v>
      </c>
      <c r="G1027" s="3">
        <f t="shared" si="38"/>
        <v>16737.591570000001</v>
      </c>
      <c r="H1027" s="3">
        <f t="shared" si="35"/>
        <v>0.15999999997438863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33658.65</v>
      </c>
      <c r="D1029" s="2">
        <f>BILANCA!E24</f>
        <v>53603.65</v>
      </c>
      <c r="E1029" s="2">
        <v>0</v>
      </c>
      <c r="F1029" s="2">
        <v>0</v>
      </c>
      <c r="G1029" s="3">
        <f t="shared" si="38"/>
        <v>2676.4530500000001</v>
      </c>
      <c r="H1029" s="3">
        <f t="shared" si="35"/>
        <v>0.69999999999708962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11207.65</v>
      </c>
      <c r="D1030" s="2">
        <f>BILANCA!E25</f>
        <v>103511.66</v>
      </c>
      <c r="E1030" s="2">
        <v>0</v>
      </c>
      <c r="F1030" s="2">
        <v>0</v>
      </c>
      <c r="G1030" s="3">
        <f t="shared" si="38"/>
        <v>4364.6194000000005</v>
      </c>
      <c r="H1030" s="3">
        <f t="shared" si="35"/>
        <v>0.68999999999687134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33325.11</v>
      </c>
      <c r="D1031" s="2">
        <f>BILANCA!E26</f>
        <v>61194.19</v>
      </c>
      <c r="E1031" s="2">
        <v>0</v>
      </c>
      <c r="F1031" s="2">
        <v>0</v>
      </c>
      <c r="G1031" s="3">
        <f t="shared" si="38"/>
        <v>3269.9832900000006</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773838.41</v>
      </c>
      <c r="D1033" s="2">
        <f>BILANCA!E28</f>
        <v>869557.5</v>
      </c>
      <c r="E1033" s="2">
        <v>0</v>
      </c>
      <c r="F1033" s="2">
        <v>0</v>
      </c>
      <c r="G1033" s="3">
        <f t="shared" si="38"/>
        <v>57797.92843</v>
      </c>
      <c r="H1033" s="3">
        <f t="shared" si="35"/>
        <v>0.91000000003259629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338560.63</v>
      </c>
      <c r="D1034" s="2">
        <f>BILANCA!E29</f>
        <v>298307.32000000007</v>
      </c>
      <c r="E1034" s="2">
        <v>0</v>
      </c>
      <c r="F1034" s="2">
        <v>0</v>
      </c>
      <c r="G1034" s="3">
        <f t="shared" si="38"/>
        <v>22444.206480000004</v>
      </c>
      <c r="H1034" s="3">
        <f t="shared" si="35"/>
        <v>0.69000000006053597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215054.85</v>
      </c>
      <c r="D1035" s="2">
        <f>BILANCA!E30</f>
        <v>215054.85</v>
      </c>
      <c r="E1035" s="2">
        <v>0</v>
      </c>
      <c r="F1035" s="2">
        <v>0</v>
      </c>
      <c r="G1035" s="3">
        <f t="shared" si="38"/>
        <v>16129.11375</v>
      </c>
      <c r="H1035" s="3">
        <f t="shared" si="35"/>
        <v>0.29999999998835847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329967.81</v>
      </c>
      <c r="D1037" s="2">
        <f>BILANCA!E32</f>
        <v>329967.81</v>
      </c>
      <c r="E1037" s="2">
        <v>0</v>
      </c>
      <c r="F1037" s="2">
        <v>0</v>
      </c>
      <c r="G1037" s="3">
        <f t="shared" si="38"/>
        <v>26727.392609999995</v>
      </c>
      <c r="H1037" s="3">
        <f t="shared" si="35"/>
        <v>0.38000000000465661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206462.03</v>
      </c>
      <c r="D1039" s="2">
        <f>BILANCA!E34</f>
        <v>246715.34</v>
      </c>
      <c r="E1039" s="2">
        <v>0</v>
      </c>
      <c r="F1039" s="2">
        <v>0</v>
      </c>
      <c r="G1039" s="3">
        <f t="shared" si="38"/>
        <v>20296.888590000002</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369.29999999999927</v>
      </c>
      <c r="D1040" s="2">
        <f>BILANCA!E35</f>
        <v>369.29999999999927</v>
      </c>
      <c r="E1040" s="2">
        <v>0</v>
      </c>
      <c r="F1040" s="2">
        <v>0</v>
      </c>
      <c r="G1040" s="3">
        <f t="shared" si="38"/>
        <v>33.236999999999931</v>
      </c>
      <c r="H1040" s="3">
        <f t="shared" si="35"/>
        <v>0.59999999999854481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9076.65</v>
      </c>
      <c r="D1042" s="2">
        <f>BILANCA!E37</f>
        <v>9076.65</v>
      </c>
      <c r="E1042" s="2">
        <v>0</v>
      </c>
      <c r="F1042" s="2">
        <v>0</v>
      </c>
      <c r="G1042" s="3">
        <f t="shared" si="38"/>
        <v>871.35839999999985</v>
      </c>
      <c r="H1042" s="3">
        <f t="shared" si="35"/>
        <v>0.7000000000007276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8707.35</v>
      </c>
      <c r="D1045" s="2">
        <f>BILANCA!E40</f>
        <v>8707.35</v>
      </c>
      <c r="E1045" s="2">
        <v>0</v>
      </c>
      <c r="F1045" s="2">
        <v>0</v>
      </c>
      <c r="G1045" s="3">
        <f t="shared" si="38"/>
        <v>914.27175000000011</v>
      </c>
      <c r="H1045" s="3">
        <f t="shared" si="35"/>
        <v>0.7000000000007276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35178.06</v>
      </c>
      <c r="D1046" s="2">
        <f>BILANCA!E41</f>
        <v>0</v>
      </c>
      <c r="E1046" s="2">
        <v>0</v>
      </c>
      <c r="F1046" s="2">
        <v>0</v>
      </c>
      <c r="G1046" s="3">
        <f t="shared" si="38"/>
        <v>1266.4101599999999</v>
      </c>
      <c r="H1046" s="3">
        <f t="shared" si="35"/>
        <v>5.9999999997671694E-2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61815.07</v>
      </c>
      <c r="D1047" s="2">
        <f>BILANCA!E42</f>
        <v>61815.07</v>
      </c>
      <c r="E1047" s="2">
        <v>0</v>
      </c>
      <c r="F1047" s="2">
        <v>0</v>
      </c>
      <c r="G1047" s="3">
        <f t="shared" si="38"/>
        <v>6861.4727699999994</v>
      </c>
      <c r="H1047" s="3">
        <f t="shared" si="35"/>
        <v>0.13999999999941792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26637.01</v>
      </c>
      <c r="D1049" s="2">
        <f>BILANCA!E44</f>
        <v>61815.070000000007</v>
      </c>
      <c r="E1049" s="2">
        <v>0</v>
      </c>
      <c r="F1049" s="2">
        <v>0</v>
      </c>
      <c r="G1049" s="3">
        <f t="shared" si="38"/>
        <v>5860.4188500000009</v>
      </c>
      <c r="H1049" s="3">
        <f t="shared" si="35"/>
        <v>8.0000000005384209E-2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18493.780000000028</v>
      </c>
      <c r="D1050" s="2">
        <f>BILANCA!E45</f>
        <v>17317</v>
      </c>
      <c r="E1050" s="2">
        <v>0</v>
      </c>
      <c r="F1050" s="2">
        <v>0</v>
      </c>
      <c r="G1050" s="3">
        <f t="shared" si="38"/>
        <v>2125.1112000000012</v>
      </c>
      <c r="H1050" s="3">
        <f t="shared" si="35"/>
        <v>0.21999999997206032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19654.5</v>
      </c>
      <c r="D1052" s="2">
        <f>BILANCA!E47</f>
        <v>19654.5</v>
      </c>
      <c r="E1052" s="2">
        <v>0</v>
      </c>
      <c r="F1052" s="2">
        <v>0</v>
      </c>
      <c r="G1052" s="3">
        <f t="shared" si="38"/>
        <v>2476.4670000000001</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594798.78</v>
      </c>
      <c r="D1053" s="2">
        <f>BILANCA!E48</f>
        <v>611343.06999999995</v>
      </c>
      <c r="E1053" s="2">
        <v>0</v>
      </c>
      <c r="F1053" s="2">
        <v>0</v>
      </c>
      <c r="G1053" s="3">
        <f t="shared" si="38"/>
        <v>78151.851559999996</v>
      </c>
      <c r="H1053" s="3">
        <f t="shared" si="35"/>
        <v>0.28999999992083758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115389.67</v>
      </c>
      <c r="D1054" s="2">
        <f>BILANCA!E49</f>
        <v>115389.67</v>
      </c>
      <c r="E1054" s="2">
        <v>0</v>
      </c>
      <c r="F1054" s="2">
        <v>0</v>
      </c>
      <c r="G1054" s="3">
        <f t="shared" si="38"/>
        <v>15231.436439999998</v>
      </c>
      <c r="H1054" s="3">
        <f t="shared" si="35"/>
        <v>0.66000000000349246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711349.17</v>
      </c>
      <c r="D1055" s="2">
        <f>BILANCA!E50</f>
        <v>729070.24</v>
      </c>
      <c r="E1055" s="2">
        <v>0</v>
      </c>
      <c r="F1055" s="2">
        <v>0</v>
      </c>
      <c r="G1055" s="3">
        <f t="shared" si="38"/>
        <v>97627.034249999997</v>
      </c>
      <c r="H1055" s="3">
        <f t="shared" si="35"/>
        <v>0.41000000003259629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101484.88</v>
      </c>
      <c r="D1056" s="2">
        <f>BILANCA!E51</f>
        <v>100994.18</v>
      </c>
      <c r="E1056" s="2">
        <v>0</v>
      </c>
      <c r="F1056" s="2">
        <v>0</v>
      </c>
      <c r="G1056" s="3">
        <f t="shared" si="38"/>
        <v>13959.769039999999</v>
      </c>
      <c r="H1056" s="3">
        <f t="shared" si="35"/>
        <v>0.29999999998835847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26878.61</v>
      </c>
      <c r="D1057" s="2">
        <f>BILANCA!E52</f>
        <v>19802.72</v>
      </c>
      <c r="E1057" s="2">
        <v>0</v>
      </c>
      <c r="F1057" s="2">
        <v>0</v>
      </c>
      <c r="G1057" s="3">
        <f t="shared" si="38"/>
        <v>3124.7503500000003</v>
      </c>
      <c r="H1057" s="3">
        <f t="shared" si="35"/>
        <v>0.66999999999825377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106639.83</v>
      </c>
      <c r="D1059" s="2">
        <f>BILANCA!E54</f>
        <v>106639.83</v>
      </c>
      <c r="E1059" s="2">
        <v>0</v>
      </c>
      <c r="F1059" s="2">
        <v>0</v>
      </c>
      <c r="G1059" s="3">
        <f t="shared" si="38"/>
        <v>15676.05501</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79761.22</v>
      </c>
      <c r="D1060" s="2">
        <f>BILANCA!E55</f>
        <v>86837.11</v>
      </c>
      <c r="E1060" s="2">
        <v>0</v>
      </c>
      <c r="F1060" s="2">
        <v>0</v>
      </c>
      <c r="G1060" s="3">
        <f t="shared" si="38"/>
        <v>12671.772000000001</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96811.35</v>
      </c>
      <c r="D1061" s="2">
        <f>BILANCA!E56</f>
        <v>96811.35</v>
      </c>
      <c r="E1061" s="2">
        <v>0</v>
      </c>
      <c r="F1061" s="2">
        <v>0</v>
      </c>
      <c r="G1061" s="3">
        <f t="shared" si="38"/>
        <v>14812.136549999999</v>
      </c>
      <c r="H1061" s="3">
        <f t="shared" si="35"/>
        <v>0.70000000001164153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96811.35</v>
      </c>
      <c r="D1062" s="2">
        <f>BILANCA!E57</f>
        <v>96811.35</v>
      </c>
      <c r="E1062" s="2">
        <v>0</v>
      </c>
      <c r="F1062" s="2">
        <v>0</v>
      </c>
      <c r="G1062" s="3">
        <f t="shared" si="38"/>
        <v>15102.570599999999</v>
      </c>
      <c r="H1062" s="3">
        <f t="shared" si="35"/>
        <v>0.70000000001164153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8988449.6600000001</v>
      </c>
      <c r="D1074" s="2">
        <f>BILANCA!E69</f>
        <v>4240249.8</v>
      </c>
      <c r="E1074" s="2">
        <v>0</v>
      </c>
      <c r="F1074" s="2">
        <v>0</v>
      </c>
      <c r="G1074" s="3">
        <f t="shared" si="38"/>
        <v>1118012.7526400001</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3192199.39</v>
      </c>
      <c r="D1075" s="2">
        <f>BILANCA!E70</f>
        <v>2180449.35</v>
      </c>
      <c r="E1075" s="2">
        <v>0</v>
      </c>
      <c r="F1075" s="2">
        <v>0</v>
      </c>
      <c r="G1075" s="3">
        <f t="shared" si="38"/>
        <v>490951.37585000001</v>
      </c>
      <c r="H1075" s="3">
        <f t="shared" si="35"/>
        <v>0.74000000022351742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3192199.39</v>
      </c>
      <c r="D1076" s="2">
        <f>BILANCA!E71</f>
        <v>2180449.35</v>
      </c>
      <c r="E1076" s="2">
        <v>0</v>
      </c>
      <c r="F1076" s="2">
        <v>0</v>
      </c>
      <c r="G1076" s="3">
        <f t="shared" si="38"/>
        <v>498504.47394000005</v>
      </c>
      <c r="H1076" s="3">
        <f t="shared" si="35"/>
        <v>0.74000000022351742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3192199.39</v>
      </c>
      <c r="D1078" s="2">
        <f>BILANCA!E73</f>
        <v>2180449.35</v>
      </c>
      <c r="E1078" s="2">
        <v>0</v>
      </c>
      <c r="F1078" s="2">
        <v>0</v>
      </c>
      <c r="G1078" s="3">
        <f t="shared" si="38"/>
        <v>513610.67012000008</v>
      </c>
      <c r="H1078" s="3">
        <f t="shared" si="35"/>
        <v>0.74000000022351742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225381.73</v>
      </c>
      <c r="D1087" s="2">
        <f>BILANCA!E82</f>
        <v>224271.98</v>
      </c>
      <c r="E1087" s="2">
        <v>0</v>
      </c>
      <c r="F1087" s="2">
        <v>0</v>
      </c>
      <c r="G1087" s="3">
        <f t="shared" si="38"/>
        <v>51892.278130000006</v>
      </c>
      <c r="H1087" s="3">
        <f t="shared" si="35"/>
        <v>0.28999999997904524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225381.73</v>
      </c>
      <c r="D1092" s="2">
        <f>BILANCA!E87</f>
        <v>224271.98</v>
      </c>
      <c r="E1092" s="2">
        <v>0</v>
      </c>
      <c r="F1092" s="2">
        <v>0</v>
      </c>
      <c r="G1092" s="3">
        <f t="shared" si="38"/>
        <v>55261.90658000001</v>
      </c>
      <c r="H1092" s="3">
        <f t="shared" si="35"/>
        <v>0.28999999997904524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1597710.72</v>
      </c>
      <c r="D1140" s="2">
        <f>BILANCA!E135</f>
        <v>1381380</v>
      </c>
      <c r="E1140" s="2">
        <v>0</v>
      </c>
      <c r="F1140" s="2">
        <v>0</v>
      </c>
      <c r="G1140" s="3">
        <f t="shared" si="38"/>
        <v>566861.1936</v>
      </c>
      <c r="H1140" s="3">
        <f t="shared" si="41"/>
        <v>0.28000000002793968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1597710.72</v>
      </c>
      <c r="D1141" s="2">
        <f>BILANCA!E136</f>
        <v>1381380</v>
      </c>
      <c r="E1141" s="2">
        <v>0</v>
      </c>
      <c r="F1141" s="2">
        <v>0</v>
      </c>
      <c r="G1141" s="3">
        <f t="shared" si="38"/>
        <v>571221.66431999998</v>
      </c>
      <c r="H1141" s="3">
        <f t="shared" si="41"/>
        <v>0.28000000002793968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1597710.72</v>
      </c>
      <c r="D1147" s="2">
        <f>BILANCA!E142</f>
        <v>1381380</v>
      </c>
      <c r="E1147" s="2">
        <v>0</v>
      </c>
      <c r="F1147" s="2">
        <v>0</v>
      </c>
      <c r="G1147" s="3">
        <f t="shared" si="38"/>
        <v>597384.48864000011</v>
      </c>
      <c r="H1147" s="3">
        <f t="shared" si="41"/>
        <v>0.28000000002793968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3866708.25</v>
      </c>
      <c r="D1152" s="2">
        <f>BILANCA!E147</f>
        <v>423690.19999999995</v>
      </c>
      <c r="E1152" s="2">
        <v>0</v>
      </c>
      <c r="F1152" s="2">
        <v>0</v>
      </c>
      <c r="G1152" s="3">
        <f t="shared" si="38"/>
        <v>669400.58829999994</v>
      </c>
      <c r="H1152" s="3">
        <f t="shared" si="41"/>
        <v>0.44999999995343387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12008.5</v>
      </c>
      <c r="D1153" s="2">
        <f>BILANCA!E148</f>
        <v>36943.83</v>
      </c>
      <c r="E1153" s="2">
        <v>0</v>
      </c>
      <c r="F1153" s="2">
        <v>0</v>
      </c>
      <c r="G1153" s="3">
        <f t="shared" si="38"/>
        <v>12283.150879999999</v>
      </c>
      <c r="H1153" s="3">
        <f t="shared" si="41"/>
        <v>0.66999999999825377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587572.34000000008</v>
      </c>
      <c r="D1155" s="2">
        <f>BILANCA!E150</f>
        <v>173998.49</v>
      </c>
      <c r="E1155" s="2">
        <v>0</v>
      </c>
      <c r="F1155" s="2">
        <v>0</v>
      </c>
      <c r="G1155" s="3">
        <f t="shared" si="38"/>
        <v>135657.5514</v>
      </c>
      <c r="H1155" s="3">
        <f t="shared" si="41"/>
        <v>0.83000000007450581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340231.45</v>
      </c>
      <c r="D1158" s="2">
        <f>BILANCA!E153</f>
        <v>21194.959999999999</v>
      </c>
      <c r="E1158" s="2">
        <v>0</v>
      </c>
      <c r="F1158" s="2">
        <v>0</v>
      </c>
      <c r="G1158" s="3">
        <f t="shared" si="38"/>
        <v>56627.962760000002</v>
      </c>
      <c r="H1158" s="3">
        <f t="shared" si="41"/>
        <v>0.49000000001251465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247340.89</v>
      </c>
      <c r="D1163" s="2">
        <f>BILANCA!E158</f>
        <v>152803.53</v>
      </c>
      <c r="E1163" s="2">
        <v>0</v>
      </c>
      <c r="F1163" s="2">
        <v>0</v>
      </c>
      <c r="G1163" s="3">
        <f t="shared" si="38"/>
        <v>84601.036350000009</v>
      </c>
      <c r="H1163" s="3">
        <f t="shared" si="41"/>
        <v>0.57999999998719431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3224272.77</v>
      </c>
      <c r="D1164" s="2">
        <f>BILANCA!E159</f>
        <v>197801.9</v>
      </c>
      <c r="E1164" s="2">
        <v>0</v>
      </c>
      <c r="F1164" s="2">
        <v>0</v>
      </c>
      <c r="G1164" s="3">
        <f t="shared" si="38"/>
        <v>557460.99178000004</v>
      </c>
      <c r="H1164" s="3">
        <f t="shared" si="41"/>
        <v>0.32999999998719431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399948.05</v>
      </c>
      <c r="D1165" s="2">
        <f>BILANCA!E160</f>
        <v>371509.4</v>
      </c>
      <c r="E1165" s="2">
        <v>0</v>
      </c>
      <c r="F1165" s="2">
        <v>0</v>
      </c>
      <c r="G1165" s="3">
        <f t="shared" si="38"/>
        <v>177159.86175000001</v>
      </c>
      <c r="H1165" s="3">
        <f t="shared" si="41"/>
        <v>0.45000000001164153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1201.1199999999999</v>
      </c>
      <c r="D1168" s="2">
        <f>BILANCA!E163</f>
        <v>1101.58</v>
      </c>
      <c r="E1168" s="2">
        <v>0</v>
      </c>
      <c r="F1168" s="2">
        <v>0</v>
      </c>
      <c r="G1168" s="3">
        <f t="shared" si="38"/>
        <v>537.87623999999994</v>
      </c>
      <c r="H1168" s="3">
        <f t="shared" si="41"/>
        <v>0.53999999999996362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358294.53</v>
      </c>
      <c r="D1169" s="2">
        <f>BILANCA!E164</f>
        <v>357665</v>
      </c>
      <c r="E1169" s="2">
        <v>0</v>
      </c>
      <c r="F1169" s="2">
        <v>0</v>
      </c>
      <c r="G1169" s="3">
        <f t="shared" si="38"/>
        <v>170706.30027000001</v>
      </c>
      <c r="H1169" s="3">
        <f t="shared" si="41"/>
        <v>0.46999999997206032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93521.94</v>
      </c>
      <c r="D1170" s="2">
        <f>BILANCA!E165</f>
        <v>30458.27</v>
      </c>
      <c r="E1170" s="2">
        <v>0</v>
      </c>
      <c r="F1170" s="2">
        <v>0</v>
      </c>
      <c r="G1170" s="3">
        <f t="shared" si="38"/>
        <v>24710.156800000001</v>
      </c>
      <c r="H1170" s="3">
        <f t="shared" si="41"/>
        <v>0.32999999999810825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93521.94</v>
      </c>
      <c r="D1171" s="2">
        <f>BILANCA!E166</f>
        <v>30458.27</v>
      </c>
      <c r="E1171" s="2">
        <v>0</v>
      </c>
      <c r="F1171" s="2">
        <v>0</v>
      </c>
      <c r="G1171" s="3">
        <f t="shared" si="38"/>
        <v>24864.595280000001</v>
      </c>
      <c r="H1171" s="3">
        <f t="shared" si="41"/>
        <v>0.32999999999810825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12927.63</v>
      </c>
      <c r="D1176" s="2">
        <f>BILANCA!E171</f>
        <v>0</v>
      </c>
      <c r="E1176" s="2">
        <v>0</v>
      </c>
      <c r="F1176" s="2">
        <v>0</v>
      </c>
      <c r="G1176" s="3">
        <f t="shared" si="38"/>
        <v>2145.9865799999998</v>
      </c>
      <c r="H1176" s="3">
        <f t="shared" si="41"/>
        <v>0.37000000000080036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12927.63</v>
      </c>
      <c r="D1179" s="2">
        <f>BILANCA!E174</f>
        <v>0</v>
      </c>
      <c r="E1179" s="2">
        <v>0</v>
      </c>
      <c r="F1179" s="2">
        <v>0</v>
      </c>
      <c r="G1179" s="3">
        <f t="shared" si="38"/>
        <v>2184.7694700000002</v>
      </c>
      <c r="H1179" s="3">
        <f t="shared" si="41"/>
        <v>0.37000000000080036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22035324.969999999</v>
      </c>
      <c r="D1180" s="2">
        <f>BILANCA!E176</f>
        <v>17310960.650000002</v>
      </c>
      <c r="E1180" s="2">
        <v>0</v>
      </c>
      <c r="F1180" s="2">
        <v>0</v>
      </c>
      <c r="G1180" s="3">
        <f t="shared" si="38"/>
        <v>9631731.8659000024</v>
      </c>
      <c r="H1180" s="3">
        <f t="shared" si="41"/>
        <v>0.37999999895691872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389139.49</v>
      </c>
      <c r="D1181" s="2">
        <f>BILANCA!E177</f>
        <v>369134.77999999997</v>
      </c>
      <c r="E1181" s="2">
        <v>0</v>
      </c>
      <c r="F1181" s="2">
        <v>0</v>
      </c>
      <c r="G1181" s="3">
        <f t="shared" si="38"/>
        <v>192786.94754999998</v>
      </c>
      <c r="H1181" s="3">
        <f t="shared" si="41"/>
        <v>0.71000000002095476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278589.94</v>
      </c>
      <c r="D1182" s="2">
        <f>BILANCA!E178</f>
        <v>333511.21999999997</v>
      </c>
      <c r="E1182" s="2">
        <v>0</v>
      </c>
      <c r="F1182" s="2">
        <v>0</v>
      </c>
      <c r="G1182" s="3">
        <f t="shared" si="38"/>
        <v>162645.32935999997</v>
      </c>
      <c r="H1182" s="3">
        <f t="shared" si="41"/>
        <v>0.27999999996973202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81464.89</v>
      </c>
      <c r="D1183" s="2">
        <f>BILANCA!E179</f>
        <v>99337.52</v>
      </c>
      <c r="E1183" s="2">
        <v>0</v>
      </c>
      <c r="F1183" s="2">
        <v>0</v>
      </c>
      <c r="G1183" s="3">
        <f t="shared" si="38"/>
        <v>48464.207889999998</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100393.72</v>
      </c>
      <c r="D1184" s="2">
        <f>BILANCA!E180</f>
        <v>138704.54</v>
      </c>
      <c r="E1184" s="2">
        <v>0</v>
      </c>
      <c r="F1184" s="2">
        <v>0</v>
      </c>
      <c r="G1184" s="3">
        <f t="shared" si="38"/>
        <v>65737.6872</v>
      </c>
      <c r="H1184" s="3">
        <f t="shared" si="41"/>
        <v>0.73999999999068677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1031.73</v>
      </c>
      <c r="D1185" s="2">
        <f>BILANCA!E181</f>
        <v>1184.48</v>
      </c>
      <c r="E1185" s="2">
        <v>0</v>
      </c>
      <c r="F1185" s="2">
        <v>0</v>
      </c>
      <c r="G1185" s="3">
        <f t="shared" si="38"/>
        <v>595.12075000000004</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1031.73</v>
      </c>
      <c r="D1188" s="2">
        <f>BILANCA!E184</f>
        <v>1184.48</v>
      </c>
      <c r="E1188" s="2">
        <v>0</v>
      </c>
      <c r="F1188" s="2">
        <v>0</v>
      </c>
      <c r="G1188" s="3">
        <f t="shared" si="38"/>
        <v>605.32281999999998</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55216.44</v>
      </c>
      <c r="D1198" s="2">
        <f>BILANCA!E194</f>
        <v>6608.23</v>
      </c>
      <c r="E1198" s="2">
        <v>0</v>
      </c>
      <c r="F1198" s="2">
        <v>0</v>
      </c>
      <c r="G1198" s="3">
        <f t="shared" si="38"/>
        <v>12865.385200000001</v>
      </c>
      <c r="H1198" s="3">
        <f t="shared" si="41"/>
        <v>0.67000000000189175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12684.06</v>
      </c>
      <c r="D1199" s="2">
        <f>BILANCA!E195</f>
        <v>87676.45</v>
      </c>
      <c r="E1199" s="2">
        <v>0</v>
      </c>
      <c r="F1199" s="2">
        <v>0</v>
      </c>
      <c r="G1199" s="3">
        <f t="shared" si="38"/>
        <v>35538.985440000004</v>
      </c>
      <c r="H1199" s="3">
        <f t="shared" si="41"/>
        <v>0.5099999999965803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27799.1</v>
      </c>
      <c r="D1200" s="2">
        <f>BILANCA!E196</f>
        <v>0</v>
      </c>
      <c r="E1200" s="2">
        <v>0</v>
      </c>
      <c r="F1200" s="2">
        <v>0</v>
      </c>
      <c r="G1200" s="3">
        <f t="shared" si="38"/>
        <v>5281.8289999999997</v>
      </c>
      <c r="H1200" s="3">
        <f t="shared" si="41"/>
        <v>9.9999999998544808E-2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110549.55</v>
      </c>
      <c r="D1201" s="2">
        <f>BILANCA!E197</f>
        <v>19559.740000000002</v>
      </c>
      <c r="E1201" s="2">
        <v>0</v>
      </c>
      <c r="F1201" s="2">
        <v>0</v>
      </c>
      <c r="G1201" s="3">
        <f t="shared" si="38"/>
        <v>28586.784730000003</v>
      </c>
      <c r="H1201" s="3">
        <f t="shared" si="41"/>
        <v>0.70999999999548891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110549.55</v>
      </c>
      <c r="D1202" s="2">
        <f>BILANCA!E198</f>
        <v>0</v>
      </c>
      <c r="E1202" s="2">
        <v>0</v>
      </c>
      <c r="F1202" s="2">
        <v>0</v>
      </c>
      <c r="G1202" s="3">
        <f t="shared" ref="G1202:G1206" si="44">B1202/1000*C1202+B1202/500*D1202</f>
        <v>21225.513600000002</v>
      </c>
      <c r="H1202" s="3">
        <f t="shared" ref="H1202:H1206" si="45">ABS(C1202-ROUND(C1202,0))+ABS(D1202-ROUND(D1202,0))</f>
        <v>0.44999999999708962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19309.740000000002</v>
      </c>
      <c r="E1203" s="2">
        <v>0</v>
      </c>
      <c r="F1203" s="2">
        <v>0</v>
      </c>
      <c r="G1203" s="3">
        <f t="shared" si="44"/>
        <v>7453.5596400000004</v>
      </c>
      <c r="H1203" s="3">
        <f t="shared" si="45"/>
        <v>0.25999999999839929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250</v>
      </c>
      <c r="E1206" s="2">
        <v>0</v>
      </c>
      <c r="F1206" s="2">
        <v>0</v>
      </c>
      <c r="G1206" s="3">
        <f t="shared" si="44"/>
        <v>98</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16063.82</v>
      </c>
      <c r="E1251" s="2">
        <v>0</v>
      </c>
      <c r="F1251" s="2">
        <v>0</v>
      </c>
      <c r="G1251" s="3">
        <f>B1251/1000*C1251+B1251/500*D1251</f>
        <v>7742.7612399999998</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21646185.48</v>
      </c>
      <c r="D1255" s="2">
        <f>BILANCA!E251</f>
        <v>16941825.870000001</v>
      </c>
      <c r="E1255" s="2">
        <v>0</v>
      </c>
      <c r="F1255" s="2">
        <v>0</v>
      </c>
      <c r="G1255" s="3">
        <f t="shared" si="38"/>
        <v>13604810.118900001</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14284941.51</v>
      </c>
      <c r="D1256" s="2">
        <f>BILANCA!E252</f>
        <v>14092898.66</v>
      </c>
      <c r="E1256" s="2">
        <v>0</v>
      </c>
      <c r="F1256" s="2">
        <v>0</v>
      </c>
      <c r="G1256" s="3">
        <f t="shared" si="38"/>
        <v>10447801.752179999</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14631688.27</v>
      </c>
      <c r="D1257" s="2">
        <f>BILANCA!E253</f>
        <v>14439645.42</v>
      </c>
      <c r="E1257" s="2">
        <v>0</v>
      </c>
      <c r="F1257" s="2">
        <v>0</v>
      </c>
      <c r="G1257" s="3">
        <f t="shared" si="38"/>
        <v>10747211.84017</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346746.76</v>
      </c>
      <c r="D1258" s="2">
        <f>BILANCA!E254</f>
        <v>346746.76</v>
      </c>
      <c r="E1258" s="2">
        <v>0</v>
      </c>
      <c r="F1258" s="2">
        <v>0</v>
      </c>
      <c r="G1258" s="3">
        <f t="shared" si="38"/>
        <v>257979.58944000001</v>
      </c>
      <c r="H1258" s="3">
        <f t="shared" si="41"/>
        <v>0.47999999998137355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3177978.5100000007</v>
      </c>
      <c r="D1259" s="2">
        <f>BILANCA!E255</f>
        <v>2171743.48</v>
      </c>
      <c r="E1259" s="2">
        <v>0</v>
      </c>
      <c r="F1259" s="2">
        <v>0</v>
      </c>
      <c r="G1259" s="3">
        <f t="shared" si="38"/>
        <v>1872844.9020300002</v>
      </c>
      <c r="H1259" s="3">
        <f t="shared" si="41"/>
        <v>0.96999999927356839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5297452.9400000004</v>
      </c>
      <c r="D1260" s="2">
        <f>BILANCA!E256</f>
        <v>2171743.48</v>
      </c>
      <c r="E1260" s="2">
        <v>0</v>
      </c>
      <c r="F1260" s="2">
        <v>0</v>
      </c>
      <c r="G1260" s="3">
        <f t="shared" si="38"/>
        <v>2410234.9750000001</v>
      </c>
      <c r="H1260" s="3">
        <f t="shared" si="41"/>
        <v>0.53999999957159162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5297452.9400000004</v>
      </c>
      <c r="D1261" s="2">
        <f>BILANCA!E257</f>
        <v>2171743.48</v>
      </c>
      <c r="E1261" s="2">
        <v>0</v>
      </c>
      <c r="F1261" s="2">
        <v>0</v>
      </c>
      <c r="G1261" s="3">
        <f t="shared" si="38"/>
        <v>2419875.9149000002</v>
      </c>
      <c r="H1261" s="3">
        <f t="shared" si="41"/>
        <v>0.53999999957159162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2119474.4299999997</v>
      </c>
      <c r="D1264" s="2">
        <f>BILANCA!E260</f>
        <v>0</v>
      </c>
      <c r="E1264" s="2">
        <v>0</v>
      </c>
      <c r="F1264" s="2">
        <v>0</v>
      </c>
      <c r="G1264" s="3">
        <f t="shared" si="38"/>
        <v>538346.50521999993</v>
      </c>
      <c r="H1264" s="3">
        <f t="shared" si="41"/>
        <v>0.42999999970197678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1869474.43</v>
      </c>
      <c r="D1266" s="2">
        <f>BILANCA!E262</f>
        <v>0</v>
      </c>
      <c r="E1266" s="2">
        <v>0</v>
      </c>
      <c r="F1266" s="2">
        <v>0</v>
      </c>
      <c r="G1266" s="3">
        <f t="shared" si="38"/>
        <v>478585.45408</v>
      </c>
      <c r="H1266" s="3">
        <f t="shared" si="41"/>
        <v>0.42999999993480742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250000</v>
      </c>
      <c r="D1267" s="2">
        <f>BILANCA!E263</f>
        <v>0</v>
      </c>
      <c r="E1267" s="2">
        <v>0</v>
      </c>
      <c r="F1267" s="2">
        <v>0</v>
      </c>
      <c r="G1267" s="3">
        <f t="shared" si="38"/>
        <v>64250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4089743.52</v>
      </c>
      <c r="D1278" s="2">
        <f>BILANCA!E274</f>
        <v>646725.46</v>
      </c>
      <c r="E1278" s="2">
        <v>0</v>
      </c>
      <c r="F1278" s="2">
        <v>0</v>
      </c>
      <c r="G1278" s="3">
        <f t="shared" si="38"/>
        <v>1442696.10992</v>
      </c>
      <c r="H1278" s="3">
        <f t="shared" si="41"/>
        <v>0.93999999994412065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4089743.52</v>
      </c>
      <c r="D1279" s="2">
        <f>BILANCA!E275</f>
        <v>35595.57</v>
      </c>
      <c r="E1279" s="2">
        <v>0</v>
      </c>
      <c r="F1279" s="2">
        <v>0</v>
      </c>
      <c r="G1279" s="3">
        <f t="shared" ref="G1279:G1294" si="48">B1279/1000*C1279+B1279/500*D1279</f>
        <v>1119291.4235400001</v>
      </c>
      <c r="H1279" s="3">
        <f t="shared" ref="H1279:H1294" si="49">ABS(C1279-ROUND(C1279,0))+ABS(D1279-ROUND(D1279,0))</f>
        <v>0.90999999998166459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173998.49</v>
      </c>
      <c r="E1281" s="2">
        <v>0</v>
      </c>
      <c r="F1281" s="2">
        <v>0</v>
      </c>
      <c r="G1281" s="3">
        <f t="shared" si="48"/>
        <v>94307.181580000004</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21194.959999999999</v>
      </c>
      <c r="E1284" s="2">
        <v>0</v>
      </c>
      <c r="F1284" s="2">
        <v>0</v>
      </c>
      <c r="G1284" s="3">
        <f t="shared" si="48"/>
        <v>11614.83808</v>
      </c>
      <c r="H1284" s="3">
        <f t="shared" si="49"/>
        <v>4.0000000000873115E-2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152803.53</v>
      </c>
      <c r="E1289" s="2">
        <v>0</v>
      </c>
      <c r="F1289" s="2">
        <v>0</v>
      </c>
      <c r="G1289" s="3">
        <f t="shared" si="48"/>
        <v>85264.369740000009</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10656.87</v>
      </c>
      <c r="E1290" s="2">
        <v>0</v>
      </c>
      <c r="F1290" s="2">
        <v>0</v>
      </c>
      <c r="G1290" s="3">
        <f t="shared" si="48"/>
        <v>5967.8472000000011</v>
      </c>
      <c r="H1290" s="3">
        <f t="shared" si="49"/>
        <v>0.12999999999919964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203439.27</v>
      </c>
      <c r="E1291" s="2">
        <v>0</v>
      </c>
      <c r="F1291" s="2">
        <v>0</v>
      </c>
      <c r="G1291" s="3">
        <f t="shared" si="48"/>
        <v>114332.86974000001</v>
      </c>
      <c r="H1291" s="3">
        <f t="shared" si="49"/>
        <v>0.26999999998952262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223035.26</v>
      </c>
      <c r="E1294" s="2">
        <v>0</v>
      </c>
      <c r="F1294" s="2">
        <v>0</v>
      </c>
      <c r="G1294" s="3">
        <f t="shared" si="48"/>
        <v>126684.02768</v>
      </c>
      <c r="H1294" s="3">
        <f t="shared" si="49"/>
        <v>0.26000000000931323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93521.94</v>
      </c>
      <c r="D1295" s="2">
        <f>BILANCA!E291</f>
        <v>30458.27</v>
      </c>
      <c r="E1295" s="2">
        <v>0</v>
      </c>
      <c r="F1295" s="2">
        <v>0</v>
      </c>
      <c r="G1295" s="3">
        <f t="shared" si="38"/>
        <v>44014.966799999995</v>
      </c>
      <c r="H1295" s="3">
        <f t="shared" si="41"/>
        <v>0.32999999999810825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93521.94</v>
      </c>
      <c r="D1296" s="2">
        <f>BILANCA!E292</f>
        <v>30458.27</v>
      </c>
      <c r="E1296" s="2">
        <v>0</v>
      </c>
      <c r="F1296" s="2">
        <v>0</v>
      </c>
      <c r="G1296" s="3">
        <f t="shared" ref="G1296:G1299" si="50">B1296/1000*C1296+B1296/500*D1296</f>
        <v>44169.405279999992</v>
      </c>
      <c r="H1296" s="3">
        <f t="shared" ref="H1296:H1299" si="51">ABS(C1296-ROUND(C1296,0))+ABS(D1296-ROUND(D1296,0))</f>
        <v>0.32999999999810825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109449.55</v>
      </c>
      <c r="D1301" s="2">
        <f>BILANCA!E297</f>
        <v>0</v>
      </c>
      <c r="E1301" s="2">
        <v>0</v>
      </c>
      <c r="F1301" s="2">
        <v>0</v>
      </c>
      <c r="G1301" s="3">
        <f t="shared" si="38"/>
        <v>31849.819049999998</v>
      </c>
      <c r="H1301" s="3">
        <f t="shared" si="41"/>
        <v>0.44999999999708962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109449.55</v>
      </c>
      <c r="D1302" s="2">
        <f>BILANCA!E298</f>
        <v>0</v>
      </c>
      <c r="E1302" s="2">
        <v>0</v>
      </c>
      <c r="F1302" s="2">
        <v>0</v>
      </c>
      <c r="G1302" s="3">
        <f t="shared" si="38"/>
        <v>31959.268599999999</v>
      </c>
      <c r="H1302" s="3">
        <f t="shared" si="41"/>
        <v>0.44999999999708962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4225002.78</v>
      </c>
      <c r="D1305" s="2">
        <f>BILANCA!E302</f>
        <v>781355.2</v>
      </c>
      <c r="E1305" s="2">
        <v>0</v>
      </c>
      <c r="F1305" s="2">
        <v>0</v>
      </c>
      <c r="G1305" s="3">
        <f t="shared" si="38"/>
        <v>1707375.3880999999</v>
      </c>
      <c r="H1305" s="3">
        <f t="shared" si="41"/>
        <v>0.41999999969266355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30458.27</v>
      </c>
      <c r="E1308" s="2">
        <v>0</v>
      </c>
      <c r="F1308" s="2">
        <v>0</v>
      </c>
      <c r="G1308" s="3">
        <f t="shared" ref="G1308:G1581" si="52">B1308/1000*C1308+B1308/500*D1308</f>
        <v>18153.128919999999</v>
      </c>
      <c r="H1308" s="3">
        <f t="shared" si="41"/>
        <v>0.27000000000043656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93521.94</v>
      </c>
      <c r="D1309" s="2">
        <f>BILANCA!E306</f>
        <v>0</v>
      </c>
      <c r="E1309" s="2">
        <v>0</v>
      </c>
      <c r="F1309" s="2">
        <v>0</v>
      </c>
      <c r="G1309" s="3">
        <f t="shared" si="52"/>
        <v>27963.06006</v>
      </c>
      <c r="H1309" s="3">
        <f t="shared" si="41"/>
        <v>5.9999999997671694E-2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603.84</v>
      </c>
      <c r="D1311" s="2">
        <f>BILANCA!E308</f>
        <v>1162.3900000000001</v>
      </c>
      <c r="E1311" s="2">
        <v>0</v>
      </c>
      <c r="F1311" s="2">
        <v>0</v>
      </c>
      <c r="G1311" s="3">
        <f t="shared" si="52"/>
        <v>881.51462000000004</v>
      </c>
      <c r="H1311" s="3">
        <f t="shared" si="41"/>
        <v>0.55000000000006821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224695.19</v>
      </c>
      <c r="D1314" s="2">
        <f>BILANCA!E311</f>
        <v>223109.59</v>
      </c>
      <c r="E1314" s="2">
        <v>0</v>
      </c>
      <c r="F1314" s="2">
        <v>0</v>
      </c>
      <c r="G1314" s="3">
        <f t="shared" si="52"/>
        <v>203957.96847999998</v>
      </c>
      <c r="H1314" s="3">
        <f t="shared" si="41"/>
        <v>0.60000000000582077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82.7</v>
      </c>
      <c r="D1316" s="2">
        <f>BILANCA!E313</f>
        <v>0</v>
      </c>
      <c r="E1316" s="2">
        <v>0</v>
      </c>
      <c r="F1316" s="2">
        <v>0</v>
      </c>
      <c r="G1316" s="3">
        <f t="shared" ref="G1316:G1325" si="53">B1316/1000*C1316+B1316/500*D1316</f>
        <v>25.3062</v>
      </c>
      <c r="H1316" s="3">
        <f t="shared" ref="H1316:H1325" si="54">ABS(C1316-ROUND(C1316,0))+ABS(D1316-ROUND(D1316,0))</f>
        <v>0.29999999999999716</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197125.05</v>
      </c>
      <c r="D1339" s="2">
        <f>BILANCA!E336</f>
        <v>44403.479999999989</v>
      </c>
      <c r="E1339" s="2">
        <v>0</v>
      </c>
      <c r="F1339" s="2">
        <v>0</v>
      </c>
      <c r="G1339" s="3">
        <f t="shared" si="52"/>
        <v>94071.63128999999</v>
      </c>
      <c r="H1339" s="3">
        <f t="shared" si="41"/>
        <v>0.52999999997700797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81464.89</v>
      </c>
      <c r="D1340" s="2">
        <f>BILANCA!E337</f>
        <v>289107.74</v>
      </c>
      <c r="E1340" s="2">
        <v>0</v>
      </c>
      <c r="F1340" s="2">
        <v>0</v>
      </c>
      <c r="G1340" s="3">
        <f t="shared" si="52"/>
        <v>217694.5221</v>
      </c>
      <c r="H1340" s="3">
        <f t="shared" si="41"/>
        <v>0.3700000000098953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110549.55</v>
      </c>
      <c r="D1341" s="2">
        <f>BILANCA!E338</f>
        <v>19559.740000000002</v>
      </c>
      <c r="E1341" s="2">
        <v>0</v>
      </c>
      <c r="F1341" s="2">
        <v>0</v>
      </c>
      <c r="G1341" s="3">
        <f t="shared" si="52"/>
        <v>49540.448929999999</v>
      </c>
      <c r="H1341" s="3">
        <f t="shared" si="41"/>
        <v>0.70999999999548891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11063.82</v>
      </c>
      <c r="E1368" s="2">
        <v>0</v>
      </c>
      <c r="F1368" s="2">
        <v>0</v>
      </c>
      <c r="G1368" s="3">
        <f t="shared" si="57"/>
        <v>7921.6951199999994</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5000</v>
      </c>
      <c r="E1370" s="2">
        <v>0</v>
      </c>
      <c r="F1370" s="2">
        <v>0</v>
      </c>
      <c r="G1370" s="3">
        <f t="shared" si="57"/>
        <v>3600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109449.55</v>
      </c>
      <c r="D1394" s="2">
        <f>BILANCA!E391</f>
        <v>0</v>
      </c>
      <c r="E1394" s="2">
        <v>0</v>
      </c>
      <c r="F1394" s="2">
        <v>0</v>
      </c>
      <c r="G1394" s="3">
        <f t="shared" si="61"/>
        <v>42028.627200000003</v>
      </c>
      <c r="H1394" s="3">
        <f t="shared" si="62"/>
        <v>0.44999999999708962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820458.11</v>
      </c>
      <c r="D1401" s="7">
        <f>'RAS-funkcijski'!E5</f>
        <v>842226.15000000014</v>
      </c>
      <c r="E1401" s="7">
        <v>0</v>
      </c>
      <c r="F1401" s="7">
        <v>0</v>
      </c>
      <c r="G1401" s="8">
        <f t="shared" si="52"/>
        <v>2504.9104100000004</v>
      </c>
      <c r="H1401" s="8">
        <f t="shared" si="41"/>
        <v>0.26000000012572855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581562.55000000005</v>
      </c>
      <c r="D1402" s="2">
        <f>'RAS-funkcijski'!E6</f>
        <v>818964.3600000001</v>
      </c>
      <c r="E1402" s="2">
        <v>0</v>
      </c>
      <c r="F1402" s="2">
        <v>0</v>
      </c>
      <c r="G1402" s="3">
        <f t="shared" si="52"/>
        <v>4438.9825400000009</v>
      </c>
      <c r="H1402" s="3">
        <f t="shared" si="41"/>
        <v>0.81000000005587935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581562.55000000005</v>
      </c>
      <c r="D1403" s="2">
        <f>'RAS-funkcijski'!E7</f>
        <v>655718.18000000005</v>
      </c>
      <c r="E1403" s="2">
        <v>0</v>
      </c>
      <c r="F1403" s="2">
        <v>0</v>
      </c>
      <c r="G1403" s="3">
        <f t="shared" si="52"/>
        <v>5678.9967300000008</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163246.18</v>
      </c>
      <c r="E1405" s="2">
        <v>0</v>
      </c>
      <c r="F1405" s="2">
        <v>0</v>
      </c>
      <c r="G1405" s="3">
        <f t="shared" si="52"/>
        <v>1632.4618</v>
      </c>
      <c r="H1405" s="3">
        <f t="shared" si="41"/>
        <v>0.17999999999301508</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188046.23</v>
      </c>
      <c r="D1409" s="2">
        <f>'RAS-funkcijski'!E13</f>
        <v>0</v>
      </c>
      <c r="E1409" s="2">
        <v>0</v>
      </c>
      <c r="F1409" s="2">
        <v>0</v>
      </c>
      <c r="G1409" s="3">
        <f t="shared" si="52"/>
        <v>1692.41607</v>
      </c>
      <c r="H1409" s="3">
        <f t="shared" si="41"/>
        <v>0.23000000001047738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188046.23</v>
      </c>
      <c r="D1410" s="2">
        <f>'RAS-funkcijski'!E14</f>
        <v>0</v>
      </c>
      <c r="E1410" s="2">
        <v>0</v>
      </c>
      <c r="F1410" s="2">
        <v>0</v>
      </c>
      <c r="G1410" s="3">
        <f t="shared" si="52"/>
        <v>1880.4623000000001</v>
      </c>
      <c r="H1410" s="3">
        <f t="shared" si="41"/>
        <v>0.23000000001047738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50849.33</v>
      </c>
      <c r="D1415" s="2">
        <f>'RAS-funkcijski'!E19</f>
        <v>23261.79</v>
      </c>
      <c r="E1415" s="2">
        <v>0</v>
      </c>
      <c r="F1415" s="2">
        <v>0</v>
      </c>
      <c r="G1415" s="3">
        <f t="shared" si="52"/>
        <v>1460.59365</v>
      </c>
      <c r="H1415" s="3">
        <f t="shared" si="41"/>
        <v>0.54000000000087311</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32671.59</v>
      </c>
      <c r="D1424" s="2">
        <f>'RAS-funkcijski'!E28</f>
        <v>28204.45</v>
      </c>
      <c r="E1424" s="2">
        <v>0</v>
      </c>
      <c r="F1424" s="2">
        <v>0</v>
      </c>
      <c r="G1424" s="3">
        <f t="shared" si="52"/>
        <v>2137.9317599999999</v>
      </c>
      <c r="H1424" s="3">
        <f t="shared" si="41"/>
        <v>0.86000000000058208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32671.59</v>
      </c>
      <c r="D1426" s="2">
        <f>'RAS-funkcijski'!E30</f>
        <v>28204.45</v>
      </c>
      <c r="E1426" s="2">
        <v>0</v>
      </c>
      <c r="F1426" s="2">
        <v>0</v>
      </c>
      <c r="G1426" s="3">
        <f t="shared" si="52"/>
        <v>2316.09274</v>
      </c>
      <c r="H1426" s="3">
        <f t="shared" si="41"/>
        <v>0.86000000000058208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1834448.6</v>
      </c>
      <c r="D1431" s="2">
        <f>'RAS-funkcijski'!E35</f>
        <v>1128723.2</v>
      </c>
      <c r="E1431" s="2">
        <v>0</v>
      </c>
      <c r="F1431" s="2">
        <v>0</v>
      </c>
      <c r="G1431" s="3">
        <f t="shared" si="52"/>
        <v>126848.745</v>
      </c>
      <c r="H1431" s="3">
        <f t="shared" si="41"/>
        <v>0.59999999986030161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131545.14000000001</v>
      </c>
      <c r="D1435" s="2">
        <f>'RAS-funkcijski'!E39</f>
        <v>305905.03000000003</v>
      </c>
      <c r="E1435" s="2">
        <v>0</v>
      </c>
      <c r="F1435" s="2">
        <v>0</v>
      </c>
      <c r="G1435" s="3">
        <f t="shared" si="52"/>
        <v>26017.432000000004</v>
      </c>
      <c r="H1435" s="3">
        <f t="shared" si="41"/>
        <v>0.17000000004190952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131545.14000000001</v>
      </c>
      <c r="D1436" s="2">
        <f>'RAS-funkcijski'!E40</f>
        <v>305905.03000000003</v>
      </c>
      <c r="E1436" s="2">
        <v>0</v>
      </c>
      <c r="F1436" s="2">
        <v>0</v>
      </c>
      <c r="G1436" s="3">
        <f t="shared" si="52"/>
        <v>26760.787199999999</v>
      </c>
      <c r="H1436" s="3">
        <f t="shared" si="41"/>
        <v>0.17000000004190952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55006.93</v>
      </c>
      <c r="D1439" s="2">
        <f>'RAS-funkcijski'!E43</f>
        <v>57721.84</v>
      </c>
      <c r="E1439" s="2">
        <v>0</v>
      </c>
      <c r="F1439" s="2">
        <v>0</v>
      </c>
      <c r="G1439" s="3">
        <f t="shared" si="52"/>
        <v>6647.5737899999995</v>
      </c>
      <c r="H1439" s="3">
        <f t="shared" si="41"/>
        <v>0.23000000000320142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55006.93</v>
      </c>
      <c r="D1444" s="2">
        <f>'RAS-funkcijski'!E48</f>
        <v>57721.84</v>
      </c>
      <c r="E1444" s="2">
        <v>0</v>
      </c>
      <c r="F1444" s="2">
        <v>0</v>
      </c>
      <c r="G1444" s="3">
        <f t="shared" si="52"/>
        <v>7499.8268399999997</v>
      </c>
      <c r="H1444" s="3">
        <f t="shared" si="63"/>
        <v>0.23000000000320142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253008.43</v>
      </c>
      <c r="D1446" s="2">
        <f>'RAS-funkcijski'!E50</f>
        <v>407308.38</v>
      </c>
      <c r="E1446" s="2">
        <v>0</v>
      </c>
      <c r="F1446" s="2">
        <v>0</v>
      </c>
      <c r="G1446" s="3">
        <f t="shared" si="52"/>
        <v>49110.758739999997</v>
      </c>
      <c r="H1446" s="3">
        <f t="shared" si="63"/>
        <v>0.80999999999767169</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253008.43</v>
      </c>
      <c r="D1449" s="2">
        <f>'RAS-funkcijski'!E53</f>
        <v>407308.38</v>
      </c>
      <c r="E1449" s="2">
        <v>0</v>
      </c>
      <c r="F1449" s="2">
        <v>0</v>
      </c>
      <c r="G1449" s="3">
        <f t="shared" si="52"/>
        <v>52313.634310000001</v>
      </c>
      <c r="H1449" s="3">
        <f t="shared" si="63"/>
        <v>0.80999999999767169</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1301138.26</v>
      </c>
      <c r="D1450" s="2">
        <f>'RAS-funkcijski'!E54</f>
        <v>0</v>
      </c>
      <c r="E1450" s="2">
        <v>0</v>
      </c>
      <c r="F1450" s="2">
        <v>0</v>
      </c>
      <c r="G1450" s="3">
        <f t="shared" si="52"/>
        <v>65056.913</v>
      </c>
      <c r="H1450" s="3">
        <f t="shared" si="63"/>
        <v>0.26000000000931323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1301138.26</v>
      </c>
      <c r="D1451" s="2">
        <f>'RAS-funkcijski'!E55</f>
        <v>0</v>
      </c>
      <c r="E1451" s="2">
        <v>0</v>
      </c>
      <c r="F1451" s="2">
        <v>0</v>
      </c>
      <c r="G1451" s="3">
        <f t="shared" si="52"/>
        <v>66358.051259999993</v>
      </c>
      <c r="H1451" s="3">
        <f t="shared" si="63"/>
        <v>0.26000000000931323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49545.62</v>
      </c>
      <c r="D1456" s="2">
        <f>'RAS-funkcijski'!E60</f>
        <v>54305.78</v>
      </c>
      <c r="E1456" s="2">
        <v>0</v>
      </c>
      <c r="F1456" s="2">
        <v>0</v>
      </c>
      <c r="G1456" s="3">
        <f t="shared" si="52"/>
        <v>8856.8020800000013</v>
      </c>
      <c r="H1456" s="3">
        <f t="shared" si="63"/>
        <v>0.59999999999854481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44204.22</v>
      </c>
      <c r="D1457" s="2">
        <f>'RAS-funkcijski'!E61</f>
        <v>303482.17</v>
      </c>
      <c r="E1457" s="2">
        <v>0</v>
      </c>
      <c r="F1457" s="2">
        <v>0</v>
      </c>
      <c r="G1457" s="3">
        <f t="shared" si="52"/>
        <v>37116.607920000002</v>
      </c>
      <c r="H1457" s="3">
        <f t="shared" si="63"/>
        <v>0.38999999998486601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44204.22</v>
      </c>
      <c r="D1460" s="2">
        <f>'RAS-funkcijski'!E64</f>
        <v>303482.17</v>
      </c>
      <c r="E1460" s="2">
        <v>0</v>
      </c>
      <c r="F1460" s="2">
        <v>0</v>
      </c>
      <c r="G1460" s="3">
        <f t="shared" si="52"/>
        <v>39070.113599999997</v>
      </c>
      <c r="H1460" s="3">
        <f t="shared" si="63"/>
        <v>0.38999999998486601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407710.73</v>
      </c>
      <c r="D1471" s="2">
        <f>'RAS-funkcijski'!E75</f>
        <v>974950.89</v>
      </c>
      <c r="E1471" s="2">
        <v>0</v>
      </c>
      <c r="F1471" s="2">
        <v>0</v>
      </c>
      <c r="G1471" s="3">
        <f t="shared" si="52"/>
        <v>167390.48820999998</v>
      </c>
      <c r="H1471" s="3">
        <f t="shared" si="63"/>
        <v>0.38000000000465661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62000.31</v>
      </c>
      <c r="D1473" s="2">
        <f>'RAS-funkcijski'!E77</f>
        <v>83750.320000000007</v>
      </c>
      <c r="E1473" s="2">
        <v>0</v>
      </c>
      <c r="F1473" s="2">
        <v>0</v>
      </c>
      <c r="G1473" s="3">
        <f t="shared" si="52"/>
        <v>16753.569349999998</v>
      </c>
      <c r="H1473" s="3">
        <f t="shared" si="63"/>
        <v>0.63000000000465661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617.24</v>
      </c>
      <c r="E1474" s="2">
        <v>0</v>
      </c>
      <c r="F1474" s="2">
        <v>0</v>
      </c>
      <c r="G1474" s="3">
        <f t="shared" si="52"/>
        <v>91.351519999999994</v>
      </c>
      <c r="H1474" s="3">
        <f t="shared" si="63"/>
        <v>0.24000000000000909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30669.24</v>
      </c>
      <c r="D1476" s="2">
        <f>'RAS-funkcijski'!E80</f>
        <v>46047.16</v>
      </c>
      <c r="E1476" s="2">
        <v>0</v>
      </c>
      <c r="F1476" s="2">
        <v>0</v>
      </c>
      <c r="G1476" s="3">
        <f t="shared" si="52"/>
        <v>9330.0305600000011</v>
      </c>
      <c r="H1476" s="3">
        <f t="shared" si="63"/>
        <v>0.40000000000509317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315041.18</v>
      </c>
      <c r="D1477" s="2">
        <f>'RAS-funkcijski'!E81</f>
        <v>844536.17</v>
      </c>
      <c r="E1477" s="2">
        <v>0</v>
      </c>
      <c r="F1477" s="2">
        <v>0</v>
      </c>
      <c r="G1477" s="3">
        <f t="shared" si="52"/>
        <v>154316.74103999999</v>
      </c>
      <c r="H1477" s="3">
        <f t="shared" si="63"/>
        <v>0.3500000000349246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539826.27</v>
      </c>
      <c r="D1478" s="2">
        <f>'RAS-funkcijski'!E82</f>
        <v>494247.17</v>
      </c>
      <c r="E1478" s="2">
        <v>0</v>
      </c>
      <c r="F1478" s="2">
        <v>0</v>
      </c>
      <c r="G1478" s="3">
        <f t="shared" si="52"/>
        <v>119209.00757999999</v>
      </c>
      <c r="H1478" s="3">
        <f t="shared" si="63"/>
        <v>0.44000000000232831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226582.55</v>
      </c>
      <c r="D1480" s="2">
        <f>'RAS-funkcijski'!E84</f>
        <v>385787.02</v>
      </c>
      <c r="E1480" s="2">
        <v>0</v>
      </c>
      <c r="F1480" s="2">
        <v>0</v>
      </c>
      <c r="G1480" s="3">
        <f t="shared" si="52"/>
        <v>79852.527200000011</v>
      </c>
      <c r="H1480" s="3">
        <f t="shared" si="63"/>
        <v>0.47000000003026798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14459.63</v>
      </c>
      <c r="D1481" s="2">
        <f>'RAS-funkcijski'!E85</f>
        <v>16073.05</v>
      </c>
      <c r="E1481" s="2">
        <v>0</v>
      </c>
      <c r="F1481" s="2">
        <v>0</v>
      </c>
      <c r="G1481" s="3">
        <f t="shared" si="52"/>
        <v>3775.0641299999997</v>
      </c>
      <c r="H1481" s="3">
        <f t="shared" si="63"/>
        <v>0.42000000000007276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297584.95</v>
      </c>
      <c r="D1482" s="2">
        <f>'RAS-funkcijski'!E86</f>
        <v>91282.04</v>
      </c>
      <c r="E1482" s="2">
        <v>0</v>
      </c>
      <c r="F1482" s="2">
        <v>0</v>
      </c>
      <c r="G1482" s="3">
        <f t="shared" si="52"/>
        <v>39372.220460000004</v>
      </c>
      <c r="H1482" s="3">
        <f t="shared" si="63"/>
        <v>8.9999999981955625E-2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1199.1400000000001</v>
      </c>
      <c r="D1484" s="2">
        <f>'RAS-funkcijski'!E88</f>
        <v>1105.06</v>
      </c>
      <c r="E1484" s="2">
        <v>0</v>
      </c>
      <c r="F1484" s="2">
        <v>0</v>
      </c>
      <c r="G1484" s="3">
        <f t="shared" si="52"/>
        <v>286.37783999999999</v>
      </c>
      <c r="H1484" s="3">
        <f t="shared" si="63"/>
        <v>0.20000000000004547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387396.41</v>
      </c>
      <c r="D1503" s="2">
        <f>'RAS-funkcijski'!E107</f>
        <v>624718.13</v>
      </c>
      <c r="E1503" s="2">
        <v>0</v>
      </c>
      <c r="F1503" s="2">
        <v>0</v>
      </c>
      <c r="G1503" s="3">
        <f t="shared" si="52"/>
        <v>168593.76500999997</v>
      </c>
      <c r="H1503" s="3">
        <f t="shared" si="63"/>
        <v>0.53999999997904524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215988.4</v>
      </c>
      <c r="D1504" s="2">
        <f>'RAS-funkcijski'!E108</f>
        <v>207000</v>
      </c>
      <c r="E1504" s="2">
        <v>0</v>
      </c>
      <c r="F1504" s="2">
        <v>0</v>
      </c>
      <c r="G1504" s="3">
        <f t="shared" si="52"/>
        <v>65518.793599999997</v>
      </c>
      <c r="H1504" s="3">
        <f t="shared" si="63"/>
        <v>0.39999999999417923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11637.94</v>
      </c>
      <c r="D1506" s="2">
        <f>'RAS-funkcijski'!E110</f>
        <v>3094.13</v>
      </c>
      <c r="E1506" s="2">
        <v>0</v>
      </c>
      <c r="F1506" s="2">
        <v>0</v>
      </c>
      <c r="G1506" s="3">
        <f t="shared" si="52"/>
        <v>1889.5772000000002</v>
      </c>
      <c r="H1506" s="3">
        <f t="shared" si="63"/>
        <v>0.18999999999959982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46294.76</v>
      </c>
      <c r="D1507" s="2">
        <f>'RAS-funkcijski'!E111</f>
        <v>44860.67</v>
      </c>
      <c r="E1507" s="2">
        <v>0</v>
      </c>
      <c r="F1507" s="2">
        <v>0</v>
      </c>
      <c r="G1507" s="3">
        <f t="shared" si="52"/>
        <v>14553.722699999998</v>
      </c>
      <c r="H1507" s="3">
        <f t="shared" si="63"/>
        <v>0.56999999999970896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113475.31</v>
      </c>
      <c r="D1509" s="2">
        <f>'RAS-funkcijski'!E113</f>
        <v>369763.33</v>
      </c>
      <c r="E1509" s="2">
        <v>0</v>
      </c>
      <c r="F1509" s="2">
        <v>0</v>
      </c>
      <c r="G1509" s="3">
        <f t="shared" si="52"/>
        <v>92977.214729999992</v>
      </c>
      <c r="H1509" s="3">
        <f t="shared" si="63"/>
        <v>0.64000000001396984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95642.510000000009</v>
      </c>
      <c r="D1510" s="2">
        <f>'RAS-funkcijski'!E114</f>
        <v>751517.34</v>
      </c>
      <c r="E1510" s="2">
        <v>0</v>
      </c>
      <c r="F1510" s="2">
        <v>0</v>
      </c>
      <c r="G1510" s="3">
        <f t="shared" si="52"/>
        <v>175854.4909</v>
      </c>
      <c r="H1510" s="3">
        <f t="shared" si="63"/>
        <v>0.82999999995809048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37544.1</v>
      </c>
      <c r="D1511" s="2">
        <f>'RAS-funkcijski'!E115</f>
        <v>678917.58</v>
      </c>
      <c r="E1511" s="2">
        <v>0</v>
      </c>
      <c r="F1511" s="2">
        <v>0</v>
      </c>
      <c r="G1511" s="3">
        <f t="shared" si="52"/>
        <v>154887.09785999998</v>
      </c>
      <c r="H1511" s="3">
        <f t="shared" si="63"/>
        <v>0.52000000004045432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37544.1</v>
      </c>
      <c r="D1512" s="2">
        <f>'RAS-funkcijski'!E116</f>
        <v>678917.58</v>
      </c>
      <c r="E1512" s="2">
        <v>0</v>
      </c>
      <c r="F1512" s="2">
        <v>0</v>
      </c>
      <c r="G1512" s="3">
        <f t="shared" si="52"/>
        <v>156282.47712</v>
      </c>
      <c r="H1512" s="3">
        <f t="shared" si="63"/>
        <v>0.52000000004045432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34298.410000000003</v>
      </c>
      <c r="D1514" s="2">
        <f>'RAS-funkcijski'!E118</f>
        <v>32599.759999999998</v>
      </c>
      <c r="E1514" s="2">
        <v>0</v>
      </c>
      <c r="F1514" s="2">
        <v>0</v>
      </c>
      <c r="G1514" s="3">
        <f t="shared" si="52"/>
        <v>11342.764020000001</v>
      </c>
      <c r="H1514" s="3">
        <f t="shared" si="63"/>
        <v>0.65000000000509317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34298.410000000003</v>
      </c>
      <c r="D1515" s="2">
        <f>'RAS-funkcijski'!E119</f>
        <v>0</v>
      </c>
      <c r="E1515" s="2">
        <v>0</v>
      </c>
      <c r="F1515" s="2">
        <v>0</v>
      </c>
      <c r="G1515" s="3">
        <f t="shared" si="52"/>
        <v>3944.3171500000008</v>
      </c>
      <c r="H1515" s="3">
        <f t="shared" si="63"/>
        <v>0.41000000000349246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32599.759999999998</v>
      </c>
      <c r="E1516" s="2">
        <v>0</v>
      </c>
      <c r="F1516" s="2">
        <v>0</v>
      </c>
      <c r="G1516" s="3">
        <f t="shared" si="52"/>
        <v>7563.1443200000003</v>
      </c>
      <c r="H1516" s="3">
        <f t="shared" si="63"/>
        <v>0.24000000000160071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23800</v>
      </c>
      <c r="D1518" s="2">
        <f>'RAS-funkcijski'!E122</f>
        <v>40000</v>
      </c>
      <c r="E1518" s="2">
        <v>0</v>
      </c>
      <c r="F1518" s="2">
        <v>0</v>
      </c>
      <c r="G1518" s="3">
        <f t="shared" si="52"/>
        <v>12248.4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23800</v>
      </c>
      <c r="D1519" s="2">
        <f>'RAS-funkcijski'!E123</f>
        <v>40000</v>
      </c>
      <c r="E1519" s="2">
        <v>0</v>
      </c>
      <c r="F1519" s="2">
        <v>0</v>
      </c>
      <c r="G1519" s="3">
        <f t="shared" si="52"/>
        <v>12352.2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1029817.98</v>
      </c>
      <c r="D1525" s="2">
        <f>'RAS-funkcijski'!E129</f>
        <v>676258.74</v>
      </c>
      <c r="E1525" s="2">
        <v>0</v>
      </c>
      <c r="F1525" s="2">
        <v>0</v>
      </c>
      <c r="G1525" s="3">
        <f t="shared" si="52"/>
        <v>297791.9325</v>
      </c>
      <c r="H1525" s="3">
        <f t="shared" si="63"/>
        <v>0.28000000002793968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6089.44</v>
      </c>
      <c r="D1533" s="2">
        <f>'RAS-funkcijski'!E137</f>
        <v>22977.94</v>
      </c>
      <c r="E1533" s="2">
        <v>0</v>
      </c>
      <c r="F1533" s="2">
        <v>0</v>
      </c>
      <c r="G1533" s="3">
        <f t="shared" si="52"/>
        <v>6922.0275600000004</v>
      </c>
      <c r="H1533" s="3">
        <f t="shared" si="63"/>
        <v>0.50000000000090949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1023728.54</v>
      </c>
      <c r="D1534" s="2">
        <f>'RAS-funkcijski'!E138</f>
        <v>653280.80000000005</v>
      </c>
      <c r="E1534" s="2">
        <v>0</v>
      </c>
      <c r="F1534" s="2">
        <v>0</v>
      </c>
      <c r="G1534" s="3">
        <f t="shared" si="52"/>
        <v>312258.87876000005</v>
      </c>
      <c r="H1534" s="3">
        <f t="shared" si="63"/>
        <v>0.65999999991618097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5147972.1999999993</v>
      </c>
      <c r="D1537" s="14">
        <f>'RAS-funkcijski'!E141</f>
        <v>5520846.0700000003</v>
      </c>
      <c r="E1537" s="14">
        <v>0</v>
      </c>
      <c r="F1537" s="14">
        <v>0</v>
      </c>
      <c r="G1537" s="15">
        <f t="shared" si="52"/>
        <v>2217984.0145800002</v>
      </c>
      <c r="H1537" s="15">
        <f t="shared" si="63"/>
        <v>0.26999999955296516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389139.49</v>
      </c>
      <c r="D1582" s="7"/>
      <c r="E1582" s="7">
        <v>0</v>
      </c>
      <c r="F1582" s="7">
        <v>0</v>
      </c>
      <c r="G1582" s="8">
        <f t="shared" ref="G1582:G1686" si="70">B1582/1000*C1582</f>
        <v>389.13949000000002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6804090.96</v>
      </c>
      <c r="D1583" s="2">
        <v>0</v>
      </c>
      <c r="E1583" s="2">
        <v>0</v>
      </c>
      <c r="F1583" s="2">
        <v>0</v>
      </c>
      <c r="G1583" s="3">
        <f t="shared" si="70"/>
        <v>13608.181920000001</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4897736.54</v>
      </c>
      <c r="D1585" s="2">
        <v>0</v>
      </c>
      <c r="E1585" s="2">
        <v>0</v>
      </c>
      <c r="F1585" s="2">
        <v>0</v>
      </c>
      <c r="G1585" s="3">
        <f t="shared" si="70"/>
        <v>19590.94616</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2129929.67</v>
      </c>
      <c r="D1586" s="2">
        <v>0</v>
      </c>
      <c r="E1586" s="2">
        <v>0</v>
      </c>
      <c r="F1586" s="2">
        <v>0</v>
      </c>
      <c r="G1586" s="3">
        <f t="shared" si="70"/>
        <v>10649.648349999999</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1735342.44</v>
      </c>
      <c r="D1587" s="2">
        <v>0</v>
      </c>
      <c r="E1587" s="2">
        <v>0</v>
      </c>
      <c r="F1587" s="2">
        <v>0</v>
      </c>
      <c r="G1587" s="3">
        <f t="shared" si="70"/>
        <v>10412.05464</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27621.18</v>
      </c>
      <c r="D1588" s="2">
        <v>0</v>
      </c>
      <c r="E1588" s="2">
        <v>0</v>
      </c>
      <c r="F1588" s="2">
        <v>0</v>
      </c>
      <c r="G1588" s="3">
        <f t="shared" si="70"/>
        <v>193.34826000000001</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28450.02</v>
      </c>
      <c r="D1589" s="2">
        <v>0</v>
      </c>
      <c r="E1589" s="2">
        <v>0</v>
      </c>
      <c r="F1589" s="2">
        <v>0</v>
      </c>
      <c r="G1589" s="3">
        <f t="shared" si="70"/>
        <v>227.60016000000002</v>
      </c>
      <c r="H1589" s="3">
        <f t="shared" si="71"/>
        <v>2.0000000000436557E-2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356788.02</v>
      </c>
      <c r="D1591" s="2">
        <v>0</v>
      </c>
      <c r="E1591" s="2">
        <v>0</v>
      </c>
      <c r="F1591" s="2">
        <v>0</v>
      </c>
      <c r="G1591" s="3">
        <f t="shared" si="70"/>
        <v>3567.8802000000001</v>
      </c>
      <c r="H1591" s="3">
        <f t="shared" si="71"/>
        <v>2.0000000018626451E-2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613052.4</v>
      </c>
      <c r="D1592" s="2">
        <v>0</v>
      </c>
      <c r="E1592" s="2">
        <v>0</v>
      </c>
      <c r="F1592" s="2">
        <v>0</v>
      </c>
      <c r="G1592" s="3">
        <f t="shared" si="70"/>
        <v>6743.5763999999999</v>
      </c>
      <c r="H1592" s="3">
        <f t="shared" si="71"/>
        <v>0.40000000002328306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6552.81</v>
      </c>
      <c r="D1593" s="2">
        <v>0</v>
      </c>
      <c r="E1593" s="2">
        <v>0</v>
      </c>
      <c r="F1593" s="2">
        <v>0</v>
      </c>
      <c r="G1593" s="3">
        <f t="shared" si="70"/>
        <v>78.633720000000011</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1769337.2</v>
      </c>
      <c r="D1594" s="2">
        <v>0</v>
      </c>
      <c r="E1594" s="2">
        <v>0</v>
      </c>
      <c r="F1594" s="2">
        <v>0</v>
      </c>
      <c r="G1594" s="3">
        <f t="shared" si="70"/>
        <v>23001.383599999997</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137017.22</v>
      </c>
      <c r="D1601" s="2">
        <v>0</v>
      </c>
      <c r="E1601" s="2">
        <v>0</v>
      </c>
      <c r="F1601" s="2">
        <v>0</v>
      </c>
      <c r="G1601" s="3">
        <f>B1601/1000*C1601</f>
        <v>2740.3444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6824095.6699999999</v>
      </c>
      <c r="D1602" s="2">
        <v>0</v>
      </c>
      <c r="E1602" s="2">
        <v>0</v>
      </c>
      <c r="F1602" s="2">
        <v>0</v>
      </c>
      <c r="G1602" s="3">
        <f t="shared" si="70"/>
        <v>143306.00907</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4842815.26</v>
      </c>
      <c r="D1604" s="2">
        <v>0</v>
      </c>
      <c r="E1604" s="2">
        <v>0</v>
      </c>
      <c r="F1604" s="2">
        <v>0</v>
      </c>
      <c r="G1604" s="3">
        <f t="shared" si="70"/>
        <v>111384.75098</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2112057.04</v>
      </c>
      <c r="D1605" s="2">
        <v>0</v>
      </c>
      <c r="E1605" s="2">
        <v>0</v>
      </c>
      <c r="F1605" s="2">
        <v>0</v>
      </c>
      <c r="G1605" s="3">
        <f t="shared" si="70"/>
        <v>50689.36896</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1697031.62</v>
      </c>
      <c r="D1606" s="2">
        <v>0</v>
      </c>
      <c r="E1606" s="2">
        <v>0</v>
      </c>
      <c r="F1606" s="2">
        <v>0</v>
      </c>
      <c r="G1606" s="3">
        <f t="shared" si="70"/>
        <v>42425.790500000003</v>
      </c>
      <c r="H1606" s="3">
        <f t="shared" si="71"/>
        <v>0.37999999988824129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27468.43</v>
      </c>
      <c r="D1607" s="2">
        <v>0</v>
      </c>
      <c r="E1607" s="2">
        <v>0</v>
      </c>
      <c r="F1607" s="2">
        <v>0</v>
      </c>
      <c r="G1607" s="3">
        <f t="shared" si="70"/>
        <v>714.17917999999997</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28450.02</v>
      </c>
      <c r="D1608" s="2">
        <v>0</v>
      </c>
      <c r="E1608" s="2">
        <v>0</v>
      </c>
      <c r="F1608" s="2">
        <v>0</v>
      </c>
      <c r="G1608" s="3">
        <f t="shared" si="70"/>
        <v>768.15053999999998</v>
      </c>
      <c r="H1608" s="3">
        <f t="shared" si="71"/>
        <v>2.0000000000436557E-2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405396.23</v>
      </c>
      <c r="D1610" s="2">
        <v>0</v>
      </c>
      <c r="E1610" s="2">
        <v>0</v>
      </c>
      <c r="F1610" s="2">
        <v>0</v>
      </c>
      <c r="G1610" s="3">
        <f t="shared" si="70"/>
        <v>11756.490669999999</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538060.01</v>
      </c>
      <c r="D1611" s="2">
        <v>0</v>
      </c>
      <c r="E1611" s="2">
        <v>0</v>
      </c>
      <c r="F1611" s="2">
        <v>0</v>
      </c>
      <c r="G1611" s="3">
        <f t="shared" si="70"/>
        <v>16141.800299999999</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34351.910000000003</v>
      </c>
      <c r="D1612" s="2">
        <v>0</v>
      </c>
      <c r="E1612" s="2">
        <v>0</v>
      </c>
      <c r="F1612" s="2">
        <v>0</v>
      </c>
      <c r="G1612" s="3">
        <f t="shared" si="70"/>
        <v>1064.90921</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1860327.01</v>
      </c>
      <c r="D1613" s="2">
        <v>0</v>
      </c>
      <c r="E1613" s="2">
        <v>0</v>
      </c>
      <c r="F1613" s="2">
        <v>0</v>
      </c>
      <c r="G1613" s="3">
        <f t="shared" si="70"/>
        <v>59530.464319999999</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120953.4</v>
      </c>
      <c r="D1620" s="2">
        <v>0</v>
      </c>
      <c r="E1620" s="2">
        <v>0</v>
      </c>
      <c r="F1620" s="2">
        <v>0</v>
      </c>
      <c r="G1620" s="3">
        <f>B1620/1000*C1620</f>
        <v>4717.1826000000001</v>
      </c>
      <c r="H1620" s="3">
        <f>ABS(C1620-ROUND(C1620,0))</f>
        <v>0.39999999999417923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369134.78000000026</v>
      </c>
      <c r="D1621" s="2">
        <v>0</v>
      </c>
      <c r="E1621" s="2">
        <v>0</v>
      </c>
      <c r="F1621" s="2">
        <v>0</v>
      </c>
      <c r="G1621" s="3">
        <f t="shared" si="70"/>
        <v>14765.391200000011</v>
      </c>
      <c r="H1621" s="3">
        <f t="shared" si="71"/>
        <v>0.21999999973922968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63518.979999999996</v>
      </c>
      <c r="D1622" s="2">
        <v>0</v>
      </c>
      <c r="E1622" s="2">
        <v>0</v>
      </c>
      <c r="F1622" s="2">
        <v>0</v>
      </c>
      <c r="G1622" s="3">
        <f t="shared" si="70"/>
        <v>2604.2781799999998</v>
      </c>
      <c r="H1622" s="3">
        <f t="shared" si="71"/>
        <v>2.0000000004074536E-2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43959.24</v>
      </c>
      <c r="D1628" s="2">
        <v>0</v>
      </c>
      <c r="E1628" s="2">
        <v>0</v>
      </c>
      <c r="F1628" s="2">
        <v>0</v>
      </c>
      <c r="G1628" s="3">
        <f t="shared" si="70"/>
        <v>2066.08428</v>
      </c>
      <c r="H1628" s="3">
        <f t="shared" si="71"/>
        <v>0.23999999999796273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19086.849999999999</v>
      </c>
      <c r="D1634" s="2">
        <v>0</v>
      </c>
      <c r="E1634" s="2">
        <v>0</v>
      </c>
      <c r="F1634" s="2">
        <v>0</v>
      </c>
      <c r="G1634" s="3">
        <f t="shared" si="70"/>
        <v>1011.6030499999999</v>
      </c>
      <c r="H1634" s="3">
        <f t="shared" si="71"/>
        <v>0.15000000000145519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19086.849999999999</v>
      </c>
      <c r="D1635" s="2">
        <v>0</v>
      </c>
      <c r="E1635" s="2">
        <v>0</v>
      </c>
      <c r="F1635" s="2">
        <v>0</v>
      </c>
      <c r="G1635" s="3">
        <f t="shared" si="70"/>
        <v>1030.6898999999999</v>
      </c>
      <c r="H1635" s="3">
        <f t="shared" si="71"/>
        <v>0.15000000000145519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5768.88</v>
      </c>
      <c r="D1654" s="2">
        <v>0</v>
      </c>
      <c r="E1654" s="2">
        <v>0</v>
      </c>
      <c r="F1654" s="2">
        <v>0</v>
      </c>
      <c r="G1654" s="3">
        <f t="shared" si="70"/>
        <v>421.12824000000001</v>
      </c>
      <c r="H1654" s="3">
        <f t="shared" si="71"/>
        <v>0.11999999999989086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5768.88</v>
      </c>
      <c r="D1655" s="2">
        <v>0</v>
      </c>
      <c r="E1655" s="2">
        <v>0</v>
      </c>
      <c r="F1655" s="2">
        <v>0</v>
      </c>
      <c r="G1655" s="3">
        <f t="shared" si="70"/>
        <v>426.89711999999997</v>
      </c>
      <c r="H1655" s="3">
        <f t="shared" si="71"/>
        <v>0.11999999999989086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19103.509999999998</v>
      </c>
      <c r="D1659" s="2">
        <v>0</v>
      </c>
      <c r="E1659" s="2">
        <v>0</v>
      </c>
      <c r="F1659" s="2">
        <v>0</v>
      </c>
      <c r="G1659" s="3">
        <f t="shared" si="70"/>
        <v>1490.0737799999999</v>
      </c>
      <c r="H1659" s="3">
        <f t="shared" si="71"/>
        <v>0.49000000000160071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19103.509999999998</v>
      </c>
      <c r="D1660" s="2">
        <v>0</v>
      </c>
      <c r="E1660" s="2">
        <v>0</v>
      </c>
      <c r="F1660" s="2">
        <v>0</v>
      </c>
      <c r="G1660" s="3">
        <f t="shared" si="70"/>
        <v>1509.1772899999999</v>
      </c>
      <c r="H1660" s="3">
        <f t="shared" si="71"/>
        <v>0.49000000000160071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19559.740000000002</v>
      </c>
      <c r="D1669" s="2">
        <v>0</v>
      </c>
      <c r="E1669" s="2">
        <v>0</v>
      </c>
      <c r="F1669" s="2">
        <v>0</v>
      </c>
      <c r="G1669" s="3">
        <f t="shared" si="70"/>
        <v>1721.25712</v>
      </c>
      <c r="H1669" s="3">
        <f t="shared" si="71"/>
        <v>0.25999999999839929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19559.740000000002</v>
      </c>
      <c r="D1670" s="2">
        <v>0</v>
      </c>
      <c r="E1670" s="2">
        <v>0</v>
      </c>
      <c r="F1670" s="2">
        <v>0</v>
      </c>
      <c r="G1670" s="3">
        <f t="shared" si="70"/>
        <v>1740.8168600000001</v>
      </c>
      <c r="H1670" s="3">
        <f t="shared" si="71"/>
        <v>0.25999999999839929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305615.8</v>
      </c>
      <c r="D1681" s="2">
        <v>0</v>
      </c>
      <c r="E1681" s="2">
        <v>0</v>
      </c>
      <c r="F1681" s="2">
        <v>0</v>
      </c>
      <c r="G1681" s="3">
        <f t="shared" si="70"/>
        <v>30561.58</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305615.8</v>
      </c>
      <c r="D1683" s="2">
        <v>0</v>
      </c>
      <c r="E1683" s="2">
        <v>0</v>
      </c>
      <c r="F1683" s="2">
        <v>0</v>
      </c>
      <c r="G1683" s="3">
        <f t="shared" si="70"/>
        <v>31172.811599999997</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38036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9151938.1699999981</v>
      </c>
      <c r="I17" s="275">
        <f>'PR-RAS'!E6</f>
        <v>5336305.5899999989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3974026.3400000003</v>
      </c>
      <c r="I18" s="275">
        <f>'PR-RAS'!E152</f>
        <v>4935062.87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3177978.5099999984</v>
      </c>
      <c r="I19" s="275">
        <f>'PR-RAS'!E649</f>
        <v>2171743.4799999986</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13046875.310000004</v>
      </c>
      <c r="I22" s="275">
        <f>BILANCA!E7</f>
        <v>13070710.85</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8988449.6600000001</v>
      </c>
      <c r="I23" s="275">
        <f>BILANCA!E69</f>
        <v>4240249.8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389139.49</v>
      </c>
      <c r="I24" s="275">
        <f>BILANCA!E177</f>
        <v>369134.77999999997</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21646185.48</v>
      </c>
      <c r="I25" s="275">
        <f>BILANCA!E251</f>
        <v>16941825.870000001</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820458.11</v>
      </c>
      <c r="I27" s="275">
        <f>'RAS-funkcijski'!E5</f>
        <v>842226.15000000014</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1834448.6</v>
      </c>
      <c r="I28" s="275">
        <f>'RAS-funkcijski'!E35</f>
        <v>1128723.2</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1199.1400000000001</v>
      </c>
      <c r="I29" s="275">
        <f>'RAS-funkcijski'!E88</f>
        <v>1105.06</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95642.510000000009</v>
      </c>
      <c r="I30" s="275">
        <f>'RAS-funkcijski'!E114</f>
        <v>751517.34</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5147972.1999999993</v>
      </c>
      <c r="I31" s="275">
        <f>'RAS-funkcijski'!E141</f>
        <v>5520846.0700000003</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389139.49</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369134.78000000026</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63518.979999999996</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305615.8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6"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9151938.1699999981</v>
      </c>
      <c r="E6" s="60">
        <f>E7+E43+E49+E82+E106+E125+E134+E140</f>
        <v>5336305.5899999989</v>
      </c>
      <c r="F6" s="45">
        <f t="shared" ref="F6:F132" si="0">IF(D6&lt;&gt;0,IF(E6/D6&gt;=100,"&gt;&gt;100",E6/D6*100),"-")</f>
        <v>58.30792877832566</v>
      </c>
    </row>
    <row r="7" spans="1:24" ht="12.75" customHeight="1" x14ac:dyDescent="0.25">
      <c r="A7" s="63">
        <v>61</v>
      </c>
      <c r="B7" s="220" t="s">
        <v>17</v>
      </c>
      <c r="C7" s="247" t="s">
        <v>18</v>
      </c>
      <c r="D7" s="60">
        <f>D8+D17+D23+D29+D36+D39</f>
        <v>1447815.8800000001</v>
      </c>
      <c r="E7" s="60">
        <f>E8+E17+E23+E29+E36+E39</f>
        <v>1582936.64</v>
      </c>
      <c r="F7" s="45">
        <f t="shared" si="0"/>
        <v>109.33273089945661</v>
      </c>
    </row>
    <row r="8" spans="1:24" ht="12.75" customHeight="1" x14ac:dyDescent="0.25">
      <c r="A8" s="63">
        <v>611</v>
      </c>
      <c r="B8" s="220" t="s">
        <v>19</v>
      </c>
      <c r="C8" s="247" t="s">
        <v>20</v>
      </c>
      <c r="D8" s="60">
        <f>SUM(D9:D14)-D15-D16</f>
        <v>1357897.1</v>
      </c>
      <c r="E8" s="60">
        <f>SUM(E9:E14)-E15-E16</f>
        <v>1481981.8699999999</v>
      </c>
      <c r="F8" s="45">
        <f t="shared" si="0"/>
        <v>109.13800979470388</v>
      </c>
    </row>
    <row r="9" spans="1:24" ht="12.75" customHeight="1" x14ac:dyDescent="0.25">
      <c r="A9" s="63">
        <v>6111</v>
      </c>
      <c r="B9" s="65" t="s">
        <v>21</v>
      </c>
      <c r="C9" s="247" t="s">
        <v>22</v>
      </c>
      <c r="D9" s="194">
        <v>1252675.1200000001</v>
      </c>
      <c r="E9" s="194">
        <v>1202752.77</v>
      </c>
      <c r="F9" s="45">
        <f t="shared" si="0"/>
        <v>96.014740837193273</v>
      </c>
    </row>
    <row r="10" spans="1:24" ht="12.75" customHeight="1" x14ac:dyDescent="0.25">
      <c r="A10" s="63">
        <v>6112</v>
      </c>
      <c r="B10" s="65" t="s">
        <v>23</v>
      </c>
      <c r="C10" s="247" t="s">
        <v>24</v>
      </c>
      <c r="D10" s="194">
        <v>125330.56</v>
      </c>
      <c r="E10" s="194">
        <v>151316.63</v>
      </c>
      <c r="F10" s="45">
        <f t="shared" si="0"/>
        <v>120.73402528481483</v>
      </c>
    </row>
    <row r="11" spans="1:24" ht="12.75" customHeight="1" x14ac:dyDescent="0.25">
      <c r="A11" s="63">
        <v>6113</v>
      </c>
      <c r="B11" s="65" t="s">
        <v>25</v>
      </c>
      <c r="C11" s="247" t="s">
        <v>26</v>
      </c>
      <c r="D11" s="194">
        <v>63680.68</v>
      </c>
      <c r="E11" s="194">
        <v>69131.039999999994</v>
      </c>
      <c r="F11" s="45">
        <f t="shared" si="0"/>
        <v>108.55889101686726</v>
      </c>
    </row>
    <row r="12" spans="1:24" ht="12.75" customHeight="1" x14ac:dyDescent="0.25">
      <c r="A12" s="63">
        <v>6114</v>
      </c>
      <c r="B12" s="65" t="s">
        <v>27</v>
      </c>
      <c r="C12" s="247" t="s">
        <v>28</v>
      </c>
      <c r="D12" s="194">
        <v>102970.2</v>
      </c>
      <c r="E12" s="194">
        <v>58781.43</v>
      </c>
      <c r="F12" s="45">
        <f t="shared" si="0"/>
        <v>57.085865619373379</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186759.46</v>
      </c>
      <c r="E15" s="194"/>
      <c r="F15" s="45">
        <f t="shared" si="0"/>
        <v>0</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72774.41</v>
      </c>
      <c r="E23" s="60">
        <f t="shared" si="2"/>
        <v>84327.78</v>
      </c>
      <c r="F23" s="45">
        <f t="shared" si="0"/>
        <v>115.8755941820758</v>
      </c>
    </row>
    <row r="24" spans="1:6" ht="12.75" customHeight="1" x14ac:dyDescent="0.25">
      <c r="A24" s="63">
        <v>6131</v>
      </c>
      <c r="B24" s="65" t="s">
        <v>51</v>
      </c>
      <c r="C24" s="247" t="s">
        <v>52</v>
      </c>
      <c r="D24" s="194">
        <v>0</v>
      </c>
      <c r="E24" s="194">
        <v>2472.65</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72774.41</v>
      </c>
      <c r="E27" s="194">
        <v>81855.13</v>
      </c>
      <c r="F27" s="45">
        <f t="shared" si="0"/>
        <v>112.47790260340138</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17144.370000000003</v>
      </c>
      <c r="E29" s="60">
        <f>SUM(E30:E35)</f>
        <v>16626.990000000002</v>
      </c>
      <c r="F29" s="45">
        <f t="shared" si="0"/>
        <v>96.982216319409815</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17054.63</v>
      </c>
      <c r="E31" s="194">
        <v>16626.990000000002</v>
      </c>
      <c r="F31" s="45">
        <f t="shared" si="0"/>
        <v>97.492528421900687</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89.74</v>
      </c>
      <c r="E33" s="194">
        <v>0</v>
      </c>
      <c r="F33" s="45">
        <f t="shared" si="0"/>
        <v>0</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 si="6">SUM(D45:D46)</f>
        <v>0</v>
      </c>
      <c r="E44" s="60">
        <f>SUM(E45:E46)</f>
        <v>0</v>
      </c>
      <c r="F44" s="45" t="str">
        <f t="shared" si="0"/>
        <v>-</v>
      </c>
    </row>
    <row r="45" spans="1:6" ht="12.75" customHeight="1" x14ac:dyDescent="0.25">
      <c r="A45" s="63">
        <v>6211</v>
      </c>
      <c r="B45" s="64" t="s">
        <v>93</v>
      </c>
      <c r="C45" s="247" t="s">
        <v>94</v>
      </c>
      <c r="D45" s="194">
        <v>0</v>
      </c>
      <c r="E45" s="194"/>
      <c r="F45" s="45" t="str">
        <f>IF(D45&lt;&gt;0,IF(E45/D45&gt;=100,"&gt;&gt;100",E45/D45*100),"-")</f>
        <v>-</v>
      </c>
    </row>
    <row r="46" spans="1:6" ht="12.75" customHeight="1" x14ac:dyDescent="0.25">
      <c r="A46" s="63">
        <v>6212</v>
      </c>
      <c r="B46" s="64" t="s">
        <v>95</v>
      </c>
      <c r="C46" s="247" t="s">
        <v>96</v>
      </c>
      <c r="D46" s="194">
        <v>0</v>
      </c>
      <c r="E46" s="194"/>
      <c r="F46" s="45" t="str">
        <f>IF(D46&lt;&gt;0,IF(E46/D46&gt;=100,"&gt;&gt;100",E46/D46*100),"-")</f>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2158853.09</v>
      </c>
      <c r="E49" s="60">
        <f>E50+E53+E58+E61+E64+E68+E71+E74+E77</f>
        <v>2398282.7999999998</v>
      </c>
      <c r="F49" s="45">
        <f t="shared" si="0"/>
        <v>111.09059764692002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1867763.02</v>
      </c>
      <c r="E58" s="60">
        <f t="shared" si="9"/>
        <v>330736.34000000003</v>
      </c>
      <c r="F58" s="45">
        <f t="shared" si="0"/>
        <v>17.707617961083734</v>
      </c>
    </row>
    <row r="59" spans="1:6" ht="12" x14ac:dyDescent="0.25">
      <c r="A59" s="63">
        <v>6331</v>
      </c>
      <c r="B59" s="65" t="s">
        <v>121</v>
      </c>
      <c r="C59" s="247" t="s">
        <v>122</v>
      </c>
      <c r="D59" s="194">
        <v>1832763.02</v>
      </c>
      <c r="E59" s="194">
        <v>284336.34000000003</v>
      </c>
      <c r="F59" s="45">
        <f t="shared" si="0"/>
        <v>15.514081029417543</v>
      </c>
    </row>
    <row r="60" spans="1:6" ht="12" x14ac:dyDescent="0.25">
      <c r="A60" s="63">
        <v>6332</v>
      </c>
      <c r="B60" s="65" t="s">
        <v>123</v>
      </c>
      <c r="C60" s="247" t="s">
        <v>124</v>
      </c>
      <c r="D60" s="194">
        <v>35000</v>
      </c>
      <c r="E60" s="194">
        <v>46400</v>
      </c>
      <c r="F60" s="45">
        <f t="shared" si="0"/>
        <v>132.57142857142856</v>
      </c>
    </row>
    <row r="61" spans="1:6" ht="12.75" customHeight="1" x14ac:dyDescent="0.25">
      <c r="A61" s="63">
        <v>634</v>
      </c>
      <c r="B61" s="65" t="s">
        <v>125</v>
      </c>
      <c r="C61" s="247" t="s">
        <v>126</v>
      </c>
      <c r="D61" s="60">
        <f t="shared" ref="D61:E61" si="10">SUM(D62:D63)</f>
        <v>0</v>
      </c>
      <c r="E61" s="60">
        <f t="shared" si="10"/>
        <v>349579.95</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v>349579.95</v>
      </c>
      <c r="F63" s="45" t="str">
        <f t="shared" si="0"/>
        <v>-</v>
      </c>
    </row>
    <row r="64" spans="1:6" ht="22.8" x14ac:dyDescent="0.25">
      <c r="A64" s="63">
        <v>635</v>
      </c>
      <c r="B64" s="65" t="s">
        <v>131</v>
      </c>
      <c r="C64" s="247" t="s">
        <v>132</v>
      </c>
      <c r="D64" s="60">
        <f>SUM(D65:D67)</f>
        <v>0</v>
      </c>
      <c r="E64" s="60">
        <f>SUM(E65:E67)</f>
        <v>1044646.24</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1044646.24</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291090.07</v>
      </c>
      <c r="E74" s="60">
        <f t="shared" si="13"/>
        <v>673320.27</v>
      </c>
      <c r="F74" s="45">
        <f t="shared" si="0"/>
        <v>231.30994128380951</v>
      </c>
    </row>
    <row r="75" spans="1:6" ht="12.75" customHeight="1" x14ac:dyDescent="0.25">
      <c r="A75" s="63" t="s">
        <v>153</v>
      </c>
      <c r="B75" s="65" t="s">
        <v>154</v>
      </c>
      <c r="C75" s="247" t="s">
        <v>153</v>
      </c>
      <c r="D75" s="194">
        <v>291090.07</v>
      </c>
      <c r="E75" s="194">
        <v>626670.01</v>
      </c>
      <c r="F75" s="45">
        <f t="shared" si="0"/>
        <v>215.28388446916105</v>
      </c>
    </row>
    <row r="76" spans="1:6" ht="12.75" customHeight="1" x14ac:dyDescent="0.25">
      <c r="A76" s="63" t="s">
        <v>155</v>
      </c>
      <c r="B76" s="65" t="s">
        <v>156</v>
      </c>
      <c r="C76" s="247" t="s">
        <v>155</v>
      </c>
      <c r="D76" s="194">
        <v>0</v>
      </c>
      <c r="E76" s="194">
        <v>46650.26</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421844.12</v>
      </c>
      <c r="E82" s="60">
        <f t="shared" si="15"/>
        <v>362108.85000000003</v>
      </c>
      <c r="F82" s="45">
        <f t="shared" si="0"/>
        <v>85.839492085370324</v>
      </c>
    </row>
    <row r="83" spans="1:6" ht="12.75" customHeight="1" x14ac:dyDescent="0.25">
      <c r="A83" s="63">
        <v>641</v>
      </c>
      <c r="B83" s="64" t="s">
        <v>169</v>
      </c>
      <c r="C83" s="247" t="s">
        <v>170</v>
      </c>
      <c r="D83" s="60">
        <f t="shared" ref="D83:E83" si="16">SUM(D84:D90)</f>
        <v>329.78</v>
      </c>
      <c r="E83" s="60">
        <f t="shared" si="16"/>
        <v>91.96</v>
      </c>
      <c r="F83" s="45">
        <f t="shared" si="0"/>
        <v>27.88525683789193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329.78</v>
      </c>
      <c r="E85" s="194">
        <v>91.96</v>
      </c>
      <c r="F85" s="45">
        <f t="shared" si="0"/>
        <v>27.88525683789193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421514.33999999997</v>
      </c>
      <c r="E91" s="60">
        <f t="shared" si="17"/>
        <v>362016.89</v>
      </c>
      <c r="F91" s="45">
        <f t="shared" si="0"/>
        <v>85.884833716451979</v>
      </c>
    </row>
    <row r="92" spans="1:6" ht="12.75" customHeight="1" x14ac:dyDescent="0.25">
      <c r="A92" s="63">
        <v>6421</v>
      </c>
      <c r="B92" s="64" t="s">
        <v>187</v>
      </c>
      <c r="C92" s="247" t="s">
        <v>188</v>
      </c>
      <c r="D92" s="194">
        <v>2621.34</v>
      </c>
      <c r="E92" s="194">
        <v>2654.48</v>
      </c>
      <c r="F92" s="45">
        <f t="shared" si="0"/>
        <v>101.2642389007149</v>
      </c>
    </row>
    <row r="93" spans="1:6" ht="12.75" customHeight="1" x14ac:dyDescent="0.25">
      <c r="A93" s="63">
        <v>6422</v>
      </c>
      <c r="B93" s="64" t="s">
        <v>189</v>
      </c>
      <c r="C93" s="247" t="s">
        <v>190</v>
      </c>
      <c r="D93" s="194">
        <v>161198.17000000001</v>
      </c>
      <c r="E93" s="194">
        <v>149096.39000000001</v>
      </c>
      <c r="F93" s="45">
        <f t="shared" si="0"/>
        <v>92.492607081085353</v>
      </c>
    </row>
    <row r="94" spans="1:6" ht="12.75" customHeight="1" x14ac:dyDescent="0.25">
      <c r="A94" s="63">
        <v>6423</v>
      </c>
      <c r="B94" s="64" t="s">
        <v>191</v>
      </c>
      <c r="C94" s="247" t="s">
        <v>192</v>
      </c>
      <c r="D94" s="194">
        <v>257694.83</v>
      </c>
      <c r="E94" s="194">
        <v>210266.02</v>
      </c>
      <c r="F94" s="45">
        <f t="shared" si="0"/>
        <v>81.594970298783252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5123425.0799999991</v>
      </c>
      <c r="E106" s="60">
        <f>E107+E112+E120+E124</f>
        <v>973520.19</v>
      </c>
      <c r="F106" s="45">
        <f t="shared" si="0"/>
        <v>19.001355046651724</v>
      </c>
    </row>
    <row r="107" spans="1:6" ht="12.75" customHeight="1" x14ac:dyDescent="0.25">
      <c r="A107" s="63">
        <v>651</v>
      </c>
      <c r="B107" s="64" t="s">
        <v>217</v>
      </c>
      <c r="C107" s="247" t="s">
        <v>218</v>
      </c>
      <c r="D107" s="60">
        <f t="shared" ref="D107:E107" si="19">SUM(D108:D111)</f>
        <v>759.5</v>
      </c>
      <c r="E107" s="60">
        <f t="shared" si="19"/>
        <v>5.7</v>
      </c>
      <c r="F107" s="45">
        <f t="shared" si="0"/>
        <v>0.75049374588545092</v>
      </c>
    </row>
    <row r="108" spans="1:6" ht="12.75" customHeight="1" x14ac:dyDescent="0.25">
      <c r="A108" s="63">
        <v>6511</v>
      </c>
      <c r="B108" s="64" t="s">
        <v>219</v>
      </c>
      <c r="C108" s="247" t="s">
        <v>220</v>
      </c>
      <c r="D108" s="194">
        <v>759.5</v>
      </c>
      <c r="E108" s="194">
        <v>5.7</v>
      </c>
      <c r="F108" s="45">
        <f t="shared" si="0"/>
        <v>0.75049374588545092</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4829157.7699999996</v>
      </c>
      <c r="E112" s="60">
        <f t="shared" si="20"/>
        <v>653691.03</v>
      </c>
      <c r="F112" s="45">
        <f t="shared" si="0"/>
        <v>13.536336171514233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286.64999999999998</v>
      </c>
      <c r="E114" s="194">
        <v>1.62</v>
      </c>
      <c r="F114" s="45">
        <f t="shared" si="0"/>
        <v>0.56514913657770816</v>
      </c>
    </row>
    <row r="115" spans="1:6" ht="12.75" customHeight="1" x14ac:dyDescent="0.25">
      <c r="A115" s="63">
        <v>6524</v>
      </c>
      <c r="B115" s="64" t="s">
        <v>233</v>
      </c>
      <c r="C115" s="247" t="s">
        <v>234</v>
      </c>
      <c r="D115" s="194">
        <v>4732791.8099999996</v>
      </c>
      <c r="E115" s="194">
        <v>573149.4</v>
      </c>
      <c r="F115" s="45">
        <f t="shared" si="0"/>
        <v>12.110175621690827</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96079.31</v>
      </c>
      <c r="E117" s="194">
        <v>80540.009999999995</v>
      </c>
      <c r="F117" s="45">
        <f t="shared" si="0"/>
        <v>83.826590761319991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293507.81</v>
      </c>
      <c r="E120" s="60">
        <f t="shared" si="21"/>
        <v>319823.46000000002</v>
      </c>
      <c r="F120" s="45">
        <f t="shared" si="0"/>
        <v>108.96591133298973</v>
      </c>
    </row>
    <row r="121" spans="1:6" ht="12.75" customHeight="1" x14ac:dyDescent="0.25">
      <c r="A121" s="63">
        <v>6531</v>
      </c>
      <c r="B121" s="64" t="s">
        <v>245</v>
      </c>
      <c r="C121" s="247" t="s">
        <v>246</v>
      </c>
      <c r="D121" s="194">
        <v>3521.57</v>
      </c>
      <c r="E121" s="194">
        <v>2136.25</v>
      </c>
      <c r="F121" s="45">
        <f t="shared" si="0"/>
        <v>60.66186388457421</v>
      </c>
    </row>
    <row r="122" spans="1:6" ht="12.75" customHeight="1" x14ac:dyDescent="0.25">
      <c r="A122" s="63">
        <v>6532</v>
      </c>
      <c r="B122" s="64" t="s">
        <v>247</v>
      </c>
      <c r="C122" s="247" t="s">
        <v>248</v>
      </c>
      <c r="D122" s="194">
        <v>289986.24</v>
      </c>
      <c r="E122" s="194">
        <v>317687.21000000002</v>
      </c>
      <c r="F122" s="45">
        <f t="shared" si="0"/>
        <v>109.55251187090809</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0</v>
      </c>
      <c r="E125" s="60">
        <f t="shared" si="22"/>
        <v>19313.330000000002</v>
      </c>
      <c r="F125" s="45" t="str">
        <f t="shared" si="0"/>
        <v>-</v>
      </c>
    </row>
    <row r="126" spans="1:6" ht="12.75" customHeight="1" x14ac:dyDescent="0.25">
      <c r="A126" s="63">
        <v>661</v>
      </c>
      <c r="B126" s="65" t="s">
        <v>255</v>
      </c>
      <c r="C126" s="247" t="s">
        <v>256</v>
      </c>
      <c r="D126" s="60">
        <f t="shared" ref="D126:E126" si="23">SUM(D127:D128)</f>
        <v>0</v>
      </c>
      <c r="E126" s="60">
        <f t="shared" si="23"/>
        <v>13563.07</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13563.07</v>
      </c>
      <c r="F128" s="45" t="str">
        <f t="shared" si="0"/>
        <v>-</v>
      </c>
    </row>
    <row r="129" spans="1:6" ht="22.8" x14ac:dyDescent="0.25">
      <c r="A129" s="63">
        <v>663</v>
      </c>
      <c r="B129" s="182" t="s">
        <v>261</v>
      </c>
      <c r="C129" s="247" t="s">
        <v>262</v>
      </c>
      <c r="D129" s="60">
        <f t="shared" ref="D129:E129" si="24">SUM(D130:D133)</f>
        <v>0</v>
      </c>
      <c r="E129" s="60">
        <f t="shared" si="24"/>
        <v>5750.26</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5750.26</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143.78</v>
      </c>
      <c r="F140" s="45" t="str">
        <f t="shared" si="26"/>
        <v>-</v>
      </c>
    </row>
    <row r="141" spans="1:6" ht="12.75" customHeight="1" x14ac:dyDescent="0.25">
      <c r="A141" s="63">
        <v>681</v>
      </c>
      <c r="B141" s="65" t="s">
        <v>285</v>
      </c>
      <c r="C141" s="247" t="s">
        <v>286</v>
      </c>
      <c r="D141" s="60">
        <f t="shared" ref="D141:E141" si="29">SUM(D142:D150)</f>
        <v>0</v>
      </c>
      <c r="E141" s="60">
        <f t="shared" si="29"/>
        <v>143.78</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143.78</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3974026.3400000003</v>
      </c>
      <c r="E152" s="60">
        <f>E153+E164+E202+E221+E230+E262+E273</f>
        <v>4935062.87</v>
      </c>
      <c r="F152" s="45">
        <f t="shared" si="26"/>
        <v>124.18294313570151</v>
      </c>
    </row>
    <row r="153" spans="1:6" ht="12.75" customHeight="1" x14ac:dyDescent="0.25">
      <c r="A153" s="63">
        <v>31</v>
      </c>
      <c r="B153" s="64" t="s">
        <v>308</v>
      </c>
      <c r="C153" s="247" t="s">
        <v>309</v>
      </c>
      <c r="D153" s="60">
        <f t="shared" ref="D153:E153" si="30">D154+D159+D160</f>
        <v>750783.9</v>
      </c>
      <c r="E153" s="60">
        <f t="shared" si="30"/>
        <v>1046952.44</v>
      </c>
      <c r="F153" s="45">
        <f t="shared" si="26"/>
        <v>139.4479077135245</v>
      </c>
    </row>
    <row r="154" spans="1:6" ht="12.75" customHeight="1" x14ac:dyDescent="0.25">
      <c r="A154" s="63">
        <v>311</v>
      </c>
      <c r="B154" s="64" t="s">
        <v>310</v>
      </c>
      <c r="C154" s="247" t="s">
        <v>311</v>
      </c>
      <c r="D154" s="60">
        <f t="shared" ref="D154:E154" si="31">SUM(D155:D158)</f>
        <v>485052.2</v>
      </c>
      <c r="E154" s="60">
        <f t="shared" si="31"/>
        <v>675505.72</v>
      </c>
      <c r="F154" s="45">
        <f t="shared" si="26"/>
        <v>139.26454101228691</v>
      </c>
    </row>
    <row r="155" spans="1:6" ht="12.75" customHeight="1" x14ac:dyDescent="0.25">
      <c r="A155" s="63">
        <v>3111</v>
      </c>
      <c r="B155" s="64" t="s">
        <v>312</v>
      </c>
      <c r="C155" s="247" t="s">
        <v>313</v>
      </c>
      <c r="D155" s="194">
        <v>485052.2</v>
      </c>
      <c r="E155" s="194">
        <v>675505.72</v>
      </c>
      <c r="F155" s="45">
        <f t="shared" si="26"/>
        <v>139.26454101228691</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61562.96</v>
      </c>
      <c r="E159" s="194">
        <v>73549.89</v>
      </c>
      <c r="F159" s="45">
        <f t="shared" si="26"/>
        <v>119.4710098409823</v>
      </c>
    </row>
    <row r="160" spans="1:6" ht="12.75" customHeight="1" x14ac:dyDescent="0.25">
      <c r="A160" s="63">
        <v>313</v>
      </c>
      <c r="B160" s="65" t="s">
        <v>322</v>
      </c>
      <c r="C160" s="247" t="s">
        <v>323</v>
      </c>
      <c r="D160" s="60">
        <f t="shared" ref="D160:E160" si="32">SUM(D161:D163)</f>
        <v>204168.74</v>
      </c>
      <c r="E160" s="60">
        <f t="shared" si="32"/>
        <v>297896.83</v>
      </c>
      <c r="F160" s="45">
        <f t="shared" si="26"/>
        <v>145.90716972637438</v>
      </c>
    </row>
    <row r="161" spans="1:6" ht="12.75" customHeight="1" x14ac:dyDescent="0.25">
      <c r="A161" s="63">
        <v>3131</v>
      </c>
      <c r="B161" s="65" t="s">
        <v>324</v>
      </c>
      <c r="C161" s="247" t="s">
        <v>325</v>
      </c>
      <c r="D161" s="194">
        <v>107229.69</v>
      </c>
      <c r="E161" s="194">
        <v>157971.13</v>
      </c>
      <c r="F161" s="45">
        <f t="shared" si="26"/>
        <v>147.32032704748096</v>
      </c>
    </row>
    <row r="162" spans="1:6" ht="12.75" customHeight="1" x14ac:dyDescent="0.25">
      <c r="A162" s="63">
        <v>3132</v>
      </c>
      <c r="B162" s="65" t="s">
        <v>326</v>
      </c>
      <c r="C162" s="247" t="s">
        <v>327</v>
      </c>
      <c r="D162" s="194">
        <v>96939.05</v>
      </c>
      <c r="E162" s="194">
        <v>139925.70000000001</v>
      </c>
      <c r="F162" s="45">
        <f t="shared" si="26"/>
        <v>144.34399759436471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1119151.5000000002</v>
      </c>
      <c r="E164" s="60">
        <f>E165+E170+E178+E188+E189+E194</f>
        <v>1687883.0100000002</v>
      </c>
      <c r="F164" s="45">
        <f t="shared" si="26"/>
        <v>150.81809835397618</v>
      </c>
    </row>
    <row r="165" spans="1:6" ht="12.75" customHeight="1" x14ac:dyDescent="0.25">
      <c r="A165" s="63">
        <v>321</v>
      </c>
      <c r="B165" s="64" t="s">
        <v>332</v>
      </c>
      <c r="C165" s="247" t="s">
        <v>333</v>
      </c>
      <c r="D165" s="60">
        <f t="shared" ref="D165:E165" si="33">SUM(D166:D169)</f>
        <v>15620.27</v>
      </c>
      <c r="E165" s="60">
        <f t="shared" si="33"/>
        <v>16133.079999999998</v>
      </c>
      <c r="F165" s="45">
        <f t="shared" si="26"/>
        <v>103.28297782304658</v>
      </c>
    </row>
    <row r="166" spans="1:6" ht="12.75" customHeight="1" x14ac:dyDescent="0.25">
      <c r="A166" s="63">
        <v>3211</v>
      </c>
      <c r="B166" s="64" t="s">
        <v>334</v>
      </c>
      <c r="C166" s="247" t="s">
        <v>335</v>
      </c>
      <c r="D166" s="194">
        <v>2262.19</v>
      </c>
      <c r="E166" s="194">
        <v>1290.3</v>
      </c>
      <c r="F166" s="45">
        <f t="shared" si="26"/>
        <v>57.037649357481023</v>
      </c>
    </row>
    <row r="167" spans="1:6" ht="12.75" customHeight="1" x14ac:dyDescent="0.25">
      <c r="A167" s="63">
        <v>3212</v>
      </c>
      <c r="B167" s="64" t="s">
        <v>336</v>
      </c>
      <c r="C167" s="247" t="s">
        <v>337</v>
      </c>
      <c r="D167" s="194">
        <v>11727.08</v>
      </c>
      <c r="E167" s="194">
        <v>9280.08</v>
      </c>
      <c r="F167" s="45">
        <f t="shared" si="26"/>
        <v>79.133765609171249</v>
      </c>
    </row>
    <row r="168" spans="1:6" ht="12.75" customHeight="1" x14ac:dyDescent="0.25">
      <c r="A168" s="63">
        <v>3213</v>
      </c>
      <c r="B168" s="64" t="s">
        <v>338</v>
      </c>
      <c r="C168" s="247" t="s">
        <v>339</v>
      </c>
      <c r="D168" s="194">
        <v>1631</v>
      </c>
      <c r="E168" s="194">
        <v>5562.7</v>
      </c>
      <c r="F168" s="45">
        <f t="shared" si="26"/>
        <v>341.06069895769468</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101412.92</v>
      </c>
      <c r="E170" s="60">
        <f t="shared" si="34"/>
        <v>110803.66999999998</v>
      </c>
      <c r="F170" s="45">
        <f t="shared" si="26"/>
        <v>109.25991481164333</v>
      </c>
    </row>
    <row r="171" spans="1:6" ht="12.75" customHeight="1" x14ac:dyDescent="0.25">
      <c r="A171" s="63">
        <v>3221</v>
      </c>
      <c r="B171" s="64" t="s">
        <v>344</v>
      </c>
      <c r="C171" s="247" t="s">
        <v>345</v>
      </c>
      <c r="D171" s="194">
        <v>18226.990000000002</v>
      </c>
      <c r="E171" s="194">
        <v>22867.69</v>
      </c>
      <c r="F171" s="45">
        <f t="shared" si="26"/>
        <v>125.46059442617788</v>
      </c>
    </row>
    <row r="172" spans="1:6" ht="12.75" customHeight="1" x14ac:dyDescent="0.25">
      <c r="A172" s="63">
        <v>3222</v>
      </c>
      <c r="B172" s="64" t="s">
        <v>346</v>
      </c>
      <c r="C172" s="247" t="s">
        <v>347</v>
      </c>
      <c r="D172" s="194">
        <v>0</v>
      </c>
      <c r="E172" s="194">
        <v>102.6</v>
      </c>
      <c r="F172" s="45" t="str">
        <f t="shared" si="26"/>
        <v>-</v>
      </c>
    </row>
    <row r="173" spans="1:6" ht="12.75" customHeight="1" x14ac:dyDescent="0.25">
      <c r="A173" s="63">
        <v>3223</v>
      </c>
      <c r="B173" s="65" t="s">
        <v>348</v>
      </c>
      <c r="C173" s="247" t="s">
        <v>349</v>
      </c>
      <c r="D173" s="194">
        <v>73191.03</v>
      </c>
      <c r="E173" s="194">
        <v>84572.9</v>
      </c>
      <c r="F173" s="45">
        <f t="shared" si="26"/>
        <v>115.55090835584633</v>
      </c>
    </row>
    <row r="174" spans="1:6" ht="12.75" customHeight="1" x14ac:dyDescent="0.25">
      <c r="A174" s="63">
        <v>3224</v>
      </c>
      <c r="B174" s="65" t="s">
        <v>350</v>
      </c>
      <c r="C174" s="247" t="s">
        <v>351</v>
      </c>
      <c r="D174" s="194">
        <v>1779.87</v>
      </c>
      <c r="E174" s="194">
        <v>700.18</v>
      </c>
      <c r="F174" s="45">
        <f t="shared" si="26"/>
        <v>39.33882811666021</v>
      </c>
    </row>
    <row r="175" spans="1:6" ht="12.75" customHeight="1" x14ac:dyDescent="0.25">
      <c r="A175" s="63">
        <v>3225</v>
      </c>
      <c r="B175" s="65" t="s">
        <v>352</v>
      </c>
      <c r="C175" s="247" t="s">
        <v>353</v>
      </c>
      <c r="D175" s="194">
        <v>8215.0300000000007</v>
      </c>
      <c r="E175" s="194">
        <v>2455.3000000000002</v>
      </c>
      <c r="F175" s="45">
        <f t="shared" si="26"/>
        <v>29.887900591963756</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105</v>
      </c>
      <c r="F177" s="45" t="str">
        <f t="shared" si="26"/>
        <v>-</v>
      </c>
    </row>
    <row r="178" spans="1:6" ht="12.75" customHeight="1" x14ac:dyDescent="0.25">
      <c r="A178" s="63">
        <v>323</v>
      </c>
      <c r="B178" s="65" t="s">
        <v>358</v>
      </c>
      <c r="C178" s="247" t="s">
        <v>359</v>
      </c>
      <c r="D178" s="60">
        <f t="shared" ref="D178:E178" si="35">SUM(D179:D187)</f>
        <v>760228.20000000007</v>
      </c>
      <c r="E178" s="60">
        <f t="shared" si="35"/>
        <v>1287515.8600000001</v>
      </c>
      <c r="F178" s="45">
        <f t="shared" si="26"/>
        <v>169.35912927197384</v>
      </c>
    </row>
    <row r="179" spans="1:6" ht="12.75" customHeight="1" x14ac:dyDescent="0.25">
      <c r="A179" s="63">
        <v>3231</v>
      </c>
      <c r="B179" s="65" t="s">
        <v>360</v>
      </c>
      <c r="C179" s="247" t="s">
        <v>361</v>
      </c>
      <c r="D179" s="194">
        <v>26084.79</v>
      </c>
      <c r="E179" s="194">
        <v>27893.279999999999</v>
      </c>
      <c r="F179" s="45">
        <f t="shared" si="26"/>
        <v>106.93312079568207</v>
      </c>
    </row>
    <row r="180" spans="1:6" ht="12.75" customHeight="1" x14ac:dyDescent="0.25">
      <c r="A180" s="63">
        <v>3232</v>
      </c>
      <c r="B180" s="65" t="s">
        <v>362</v>
      </c>
      <c r="C180" s="247" t="s">
        <v>363</v>
      </c>
      <c r="D180" s="194">
        <v>54997.65</v>
      </c>
      <c r="E180" s="194">
        <v>81738.62</v>
      </c>
      <c r="F180" s="45">
        <f t="shared" si="26"/>
        <v>148.6220229409802</v>
      </c>
    </row>
    <row r="181" spans="1:6" ht="12.75" customHeight="1" x14ac:dyDescent="0.25">
      <c r="A181" s="63">
        <v>3233</v>
      </c>
      <c r="B181" s="65" t="s">
        <v>364</v>
      </c>
      <c r="C181" s="247" t="s">
        <v>365</v>
      </c>
      <c r="D181" s="194">
        <v>26867.34</v>
      </c>
      <c r="E181" s="194">
        <v>22687.5</v>
      </c>
      <c r="F181" s="45">
        <f t="shared" si="26"/>
        <v>84.442672776687232</v>
      </c>
    </row>
    <row r="182" spans="1:6" ht="12.75" customHeight="1" x14ac:dyDescent="0.25">
      <c r="A182" s="63">
        <v>3234</v>
      </c>
      <c r="B182" s="65" t="s">
        <v>366</v>
      </c>
      <c r="C182" s="247" t="s">
        <v>367</v>
      </c>
      <c r="D182" s="194">
        <v>498412.75</v>
      </c>
      <c r="E182" s="194">
        <v>1013700.65</v>
      </c>
      <c r="F182" s="45">
        <f t="shared" si="26"/>
        <v>203.3857781527459</v>
      </c>
    </row>
    <row r="183" spans="1:6" ht="12.75" customHeight="1" x14ac:dyDescent="0.25">
      <c r="A183" s="63">
        <v>3235</v>
      </c>
      <c r="B183" s="64" t="s">
        <v>368</v>
      </c>
      <c r="C183" s="247" t="s">
        <v>369</v>
      </c>
      <c r="D183" s="194">
        <v>28275.77</v>
      </c>
      <c r="E183" s="194">
        <v>28425.59</v>
      </c>
      <c r="F183" s="45">
        <f t="shared" si="26"/>
        <v>100.52985294476508</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34237.72</v>
      </c>
      <c r="E185" s="194">
        <v>10515.14</v>
      </c>
      <c r="F185" s="45">
        <f t="shared" si="26"/>
        <v>30.712150224956563</v>
      </c>
    </row>
    <row r="186" spans="1:6" ht="12.75" customHeight="1" x14ac:dyDescent="0.25">
      <c r="A186" s="63">
        <v>3238</v>
      </c>
      <c r="B186" s="64" t="s">
        <v>374</v>
      </c>
      <c r="C186" s="247" t="s">
        <v>375</v>
      </c>
      <c r="D186" s="194">
        <v>16376.17</v>
      </c>
      <c r="E186" s="194">
        <v>24840.34</v>
      </c>
      <c r="F186" s="45">
        <f t="shared" si="26"/>
        <v>151.68589480934799</v>
      </c>
    </row>
    <row r="187" spans="1:6" ht="12.75" customHeight="1" x14ac:dyDescent="0.25">
      <c r="A187" s="63">
        <v>3239</v>
      </c>
      <c r="B187" s="64" t="s">
        <v>376</v>
      </c>
      <c r="C187" s="247" t="s">
        <v>377</v>
      </c>
      <c r="D187" s="194">
        <v>74976.009999999995</v>
      </c>
      <c r="E187" s="194">
        <v>77714.740000000005</v>
      </c>
      <c r="F187" s="45">
        <f t="shared" si="26"/>
        <v>103.65280841165061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241890.11000000002</v>
      </c>
      <c r="E194" s="60">
        <f t="shared" si="36"/>
        <v>273430.40000000002</v>
      </c>
      <c r="F194" s="45">
        <f t="shared" si="26"/>
        <v>113.03909862209744</v>
      </c>
    </row>
    <row r="195" spans="1:6" ht="12.75" customHeight="1" x14ac:dyDescent="0.25">
      <c r="A195" s="63">
        <v>3291</v>
      </c>
      <c r="B195" s="183" t="s">
        <v>392</v>
      </c>
      <c r="C195" s="247" t="s">
        <v>393</v>
      </c>
      <c r="D195" s="194">
        <v>39642.26</v>
      </c>
      <c r="E195" s="194">
        <v>30049.71</v>
      </c>
      <c r="F195" s="45">
        <f t="shared" si="26"/>
        <v>75.802212083771209</v>
      </c>
    </row>
    <row r="196" spans="1:6" ht="12.75" customHeight="1" x14ac:dyDescent="0.25">
      <c r="A196" s="63">
        <v>3292</v>
      </c>
      <c r="B196" s="64" t="s">
        <v>394</v>
      </c>
      <c r="C196" s="247" t="s">
        <v>395</v>
      </c>
      <c r="D196" s="194">
        <v>11462.59</v>
      </c>
      <c r="E196" s="194">
        <v>11935.91</v>
      </c>
      <c r="F196" s="45">
        <f t="shared" si="26"/>
        <v>104.12925874518761</v>
      </c>
    </row>
    <row r="197" spans="1:6" ht="12.75" customHeight="1" x14ac:dyDescent="0.25">
      <c r="A197" s="63">
        <v>3293</v>
      </c>
      <c r="B197" s="64" t="s">
        <v>396</v>
      </c>
      <c r="C197" s="247" t="s">
        <v>397</v>
      </c>
      <c r="D197" s="194">
        <v>7015.98</v>
      </c>
      <c r="E197" s="194">
        <v>4225.12</v>
      </c>
      <c r="F197" s="45">
        <f t="shared" si="26"/>
        <v>60.221380334607566</v>
      </c>
    </row>
    <row r="198" spans="1:6" ht="12.75" customHeight="1" x14ac:dyDescent="0.25">
      <c r="A198" s="63">
        <v>3294</v>
      </c>
      <c r="B198" s="64" t="s">
        <v>398</v>
      </c>
      <c r="C198" s="247" t="s">
        <v>399</v>
      </c>
      <c r="D198" s="194">
        <v>2497.3000000000002</v>
      </c>
      <c r="E198" s="194">
        <v>3934.73</v>
      </c>
      <c r="F198" s="45">
        <f t="shared" si="26"/>
        <v>157.55936411324228</v>
      </c>
    </row>
    <row r="199" spans="1:6" ht="12.75" customHeight="1" x14ac:dyDescent="0.25">
      <c r="A199" s="63">
        <v>3295</v>
      </c>
      <c r="B199" s="64" t="s">
        <v>400</v>
      </c>
      <c r="C199" s="247" t="s">
        <v>401</v>
      </c>
      <c r="D199" s="194">
        <v>13726.66</v>
      </c>
      <c r="E199" s="194">
        <v>10838</v>
      </c>
      <c r="F199" s="45">
        <f t="shared" si="26"/>
        <v>78.955842134940326</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167545.32</v>
      </c>
      <c r="E201" s="194">
        <v>212446.93</v>
      </c>
      <c r="F201" s="45">
        <f t="shared" si="26"/>
        <v>126.79968022980287</v>
      </c>
    </row>
    <row r="202" spans="1:6" ht="12.75" customHeight="1" x14ac:dyDescent="0.25">
      <c r="A202" s="63">
        <v>34</v>
      </c>
      <c r="B202" s="183" t="s">
        <v>406</v>
      </c>
      <c r="C202" s="247" t="s">
        <v>407</v>
      </c>
      <c r="D202" s="60">
        <f t="shared" ref="D202:E202" si="37">D203+D208+D216</f>
        <v>25583.5</v>
      </c>
      <c r="E202" s="60">
        <f t="shared" si="37"/>
        <v>27624.1</v>
      </c>
      <c r="F202" s="45">
        <f t="shared" si="26"/>
        <v>107.97623468251021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25583.5</v>
      </c>
      <c r="E216" s="60">
        <f t="shared" si="40"/>
        <v>27624.1</v>
      </c>
      <c r="F216" s="45">
        <f t="shared" si="26"/>
        <v>107.97623468251021</v>
      </c>
    </row>
    <row r="217" spans="1:6" ht="12.75" customHeight="1" x14ac:dyDescent="0.25">
      <c r="A217" s="63">
        <v>3431</v>
      </c>
      <c r="B217" s="182" t="s">
        <v>436</v>
      </c>
      <c r="C217" s="247" t="s">
        <v>437</v>
      </c>
      <c r="D217" s="194">
        <v>8820.2900000000009</v>
      </c>
      <c r="E217" s="194">
        <v>11366.13</v>
      </c>
      <c r="F217" s="45">
        <f t="shared" si="26"/>
        <v>128.86345006796827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2654.04</v>
      </c>
      <c r="E219" s="194">
        <v>603.73</v>
      </c>
      <c r="F219" s="45">
        <f t="shared" si="26"/>
        <v>22.74758481409474</v>
      </c>
    </row>
    <row r="220" spans="1:6" ht="12.75" customHeight="1" x14ac:dyDescent="0.25">
      <c r="A220" s="63">
        <v>3434</v>
      </c>
      <c r="B220" s="65" t="s">
        <v>442</v>
      </c>
      <c r="C220" s="247" t="s">
        <v>443</v>
      </c>
      <c r="D220" s="194">
        <v>14109.17</v>
      </c>
      <c r="E220" s="194">
        <v>15654.24</v>
      </c>
      <c r="F220" s="45">
        <f t="shared" si="26"/>
        <v>110.95082134526695</v>
      </c>
    </row>
    <row r="221" spans="1:6" ht="12.75" customHeight="1" x14ac:dyDescent="0.25">
      <c r="A221" s="63">
        <v>35</v>
      </c>
      <c r="B221" s="65" t="s">
        <v>444</v>
      </c>
      <c r="C221" s="247" t="s">
        <v>445</v>
      </c>
      <c r="D221" s="60">
        <f t="shared" ref="D221:E221" si="41">D222+D225+D229</f>
        <v>2355.7800000000002</v>
      </c>
      <c r="E221" s="60">
        <f t="shared" si="41"/>
        <v>28450.02</v>
      </c>
      <c r="F221" s="45">
        <f t="shared" si="26"/>
        <v>1207.6687975957007</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2355.7800000000002</v>
      </c>
      <c r="E225" s="60">
        <f t="shared" si="43"/>
        <v>28450.02</v>
      </c>
      <c r="F225" s="45">
        <f t="shared" si="26"/>
        <v>1207.6687975957007</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2355.7800000000002</v>
      </c>
      <c r="E228" s="194">
        <v>28450.02</v>
      </c>
      <c r="F228" s="45">
        <f t="shared" si="26"/>
        <v>1207.6687975957007</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801543.33</v>
      </c>
      <c r="E230" s="60">
        <f>E231+E234+E237+E242+E246+E250+E254+E257</f>
        <v>1174511.97</v>
      </c>
      <c r="F230" s="45">
        <f t="shared" ref="F230:F245" si="44">IF(D230&lt;&gt;0,IF(E230/D230&gt;=100,"&gt;&gt;100",E230/D230*100),"-")</f>
        <v>146.53131353485281</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5000</v>
      </c>
      <c r="E237" s="60">
        <f t="shared" si="47"/>
        <v>0</v>
      </c>
      <c r="F237" s="45">
        <f t="shared" si="44"/>
        <v>0</v>
      </c>
    </row>
    <row r="238" spans="1:6" ht="12" x14ac:dyDescent="0.25">
      <c r="A238" s="63">
        <v>3631</v>
      </c>
      <c r="B238" s="65" t="s">
        <v>478</v>
      </c>
      <c r="C238" s="247" t="s">
        <v>479</v>
      </c>
      <c r="D238" s="194">
        <v>5000</v>
      </c>
      <c r="E238" s="194">
        <v>0</v>
      </c>
      <c r="F238" s="45">
        <f t="shared" si="44"/>
        <v>0</v>
      </c>
    </row>
    <row r="239" spans="1:6" ht="12" x14ac:dyDescent="0.25">
      <c r="A239" s="63">
        <v>3632</v>
      </c>
      <c r="B239" s="65" t="s">
        <v>480</v>
      </c>
      <c r="C239" s="247" t="s">
        <v>481</v>
      </c>
      <c r="D239" s="194">
        <v>0</v>
      </c>
      <c r="E239" s="194">
        <v>0</v>
      </c>
      <c r="F239" s="45" t="str">
        <f>IF(D239&lt;&gt;0,IF(E239/D239&gt;=100,"&gt;&gt;100",E239/D239*100),"-")</f>
        <v>-</v>
      </c>
    </row>
    <row r="240" spans="1:6" ht="22.8" x14ac:dyDescent="0.25">
      <c r="A240" s="63" t="s">
        <v>482</v>
      </c>
      <c r="B240" s="65" t="s">
        <v>483</v>
      </c>
      <c r="C240" s="248" t="s">
        <v>482</v>
      </c>
      <c r="D240" s="194">
        <v>0</v>
      </c>
      <c r="E240" s="194">
        <v>0</v>
      </c>
      <c r="F240" s="45" t="str">
        <f>IF(D240&lt;&gt;0,IF(E240/D240&gt;=100,"&gt;&gt;100",E240/D240*100),"-")</f>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IF(D243&lt;&gt;0,IF(E243/D243&gt;=100,"&gt;&gt;100",E243/D243*100),"-")</f>
        <v>-</v>
      </c>
    </row>
    <row r="244" spans="1:6" ht="12" x14ac:dyDescent="0.25">
      <c r="A244" s="70" t="s">
        <v>489</v>
      </c>
      <c r="B244" s="65" t="s">
        <v>135</v>
      </c>
      <c r="C244" s="277" t="s">
        <v>489</v>
      </c>
      <c r="D244" s="192">
        <v>0</v>
      </c>
      <c r="E244" s="192"/>
      <c r="F244" s="71" t="str">
        <f>IF(D244&lt;&gt;0,IF(E244/D244&gt;=100,"&gt;&gt;100",E244/D244*100),"-")</f>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796543.33</v>
      </c>
      <c r="E250" s="60">
        <f t="shared" si="50"/>
        <v>1174511.97</v>
      </c>
      <c r="F250" s="45">
        <f t="shared" ref="F250:F253" si="51">IF(D250&lt;&gt;0,IF(E250/D250&gt;=100,"&gt;&gt;100",E250/D250*100),"-")</f>
        <v>147.45110852914934</v>
      </c>
    </row>
    <row r="251" spans="1:6" ht="22.8" x14ac:dyDescent="0.25">
      <c r="A251" s="63">
        <v>3672</v>
      </c>
      <c r="B251" s="64" t="s">
        <v>501</v>
      </c>
      <c r="C251" s="247" t="s">
        <v>502</v>
      </c>
      <c r="D251" s="194">
        <v>765909.14</v>
      </c>
      <c r="E251" s="194">
        <v>1155379.49</v>
      </c>
      <c r="F251" s="45">
        <f t="shared" si="51"/>
        <v>150.85072493063603</v>
      </c>
    </row>
    <row r="252" spans="1:6" ht="22.8" x14ac:dyDescent="0.25">
      <c r="A252" s="63">
        <v>3673</v>
      </c>
      <c r="B252" s="64" t="s">
        <v>503</v>
      </c>
      <c r="C252" s="247" t="s">
        <v>504</v>
      </c>
      <c r="D252" s="194">
        <v>30634.19</v>
      </c>
      <c r="E252" s="194">
        <v>19132.48</v>
      </c>
      <c r="F252" s="45">
        <f t="shared" si="51"/>
        <v>62.454662584517493</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862598.85</v>
      </c>
      <c r="E262" s="60">
        <f t="shared" si="55"/>
        <v>354527.66000000003</v>
      </c>
      <c r="F262" s="45">
        <f t="shared" ref="F262:F268" si="56">IF(D262&lt;&gt;0,IF(E262/D262&gt;=100,"&gt;&gt;100",E262/D262*100),"-")</f>
        <v>41.099945820702175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862598.85</v>
      </c>
      <c r="E269" s="60">
        <f t="shared" si="58"/>
        <v>354527.66000000003</v>
      </c>
      <c r="F269" s="45">
        <f t="shared" ref="F269:F272" si="59">IF(D269&lt;&gt;0,IF(E269/D269&gt;=100,"&gt;&gt;100",E269/D269*100),"-")</f>
        <v>41.099945820702175</v>
      </c>
    </row>
    <row r="270" spans="1:6" ht="12.75" customHeight="1" x14ac:dyDescent="0.25">
      <c r="A270" s="63">
        <v>3721</v>
      </c>
      <c r="B270" s="65" t="s">
        <v>533</v>
      </c>
      <c r="C270" s="247" t="s">
        <v>534</v>
      </c>
      <c r="D270" s="194">
        <v>829900.59</v>
      </c>
      <c r="E270" s="194">
        <v>293360.28000000003</v>
      </c>
      <c r="F270" s="45">
        <f t="shared" si="59"/>
        <v>35.348845817786447</v>
      </c>
    </row>
    <row r="271" spans="1:6" ht="12.75" customHeight="1" x14ac:dyDescent="0.25">
      <c r="A271" s="63">
        <v>3722</v>
      </c>
      <c r="B271" s="65" t="s">
        <v>535</v>
      </c>
      <c r="C271" s="247" t="s">
        <v>536</v>
      </c>
      <c r="D271" s="194">
        <v>32698.26</v>
      </c>
      <c r="E271" s="194">
        <f>2300+58867.38</f>
        <v>61167.38</v>
      </c>
      <c r="F271" s="45">
        <f t="shared" si="59"/>
        <v>187.066161930329</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412009.48000000004</v>
      </c>
      <c r="E273" s="60">
        <f t="shared" si="60"/>
        <v>615113.67000000004</v>
      </c>
      <c r="F273" s="45">
        <f t="shared" ref="F273:F277" si="61">IF(D273&lt;&gt;0,IF(E273/D273&gt;=100,"&gt;&gt;100",E273/D273*100),"-")</f>
        <v>149.29599920856188</v>
      </c>
    </row>
    <row r="274" spans="1:6" ht="12.75" customHeight="1" x14ac:dyDescent="0.25">
      <c r="A274" s="63">
        <v>381</v>
      </c>
      <c r="B274" s="64" t="s">
        <v>541</v>
      </c>
      <c r="C274" s="247" t="s">
        <v>542</v>
      </c>
      <c r="D274" s="60">
        <f t="shared" ref="D274:E274" si="62">SUM(D275:D277)</f>
        <v>345598.03</v>
      </c>
      <c r="E274" s="60">
        <f t="shared" si="62"/>
        <v>350044.89</v>
      </c>
      <c r="F274" s="45">
        <f t="shared" si="61"/>
        <v>101.28671451049649</v>
      </c>
    </row>
    <row r="275" spans="1:6" ht="12.75" customHeight="1" x14ac:dyDescent="0.25">
      <c r="A275" s="63">
        <v>3811</v>
      </c>
      <c r="B275" s="64" t="s">
        <v>543</v>
      </c>
      <c r="C275" s="247" t="s">
        <v>544</v>
      </c>
      <c r="D275" s="194">
        <v>345598.03</v>
      </c>
      <c r="E275" s="194">
        <v>350044.89</v>
      </c>
      <c r="F275" s="45">
        <f t="shared" si="61"/>
        <v>101.28671451049649</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57301.06</v>
      </c>
      <c r="E278" s="60">
        <f t="shared" si="63"/>
        <v>70343.08</v>
      </c>
      <c r="F278" s="45">
        <f t="shared" ref="F278:F282" si="64">IF(D278&lt;&gt;0,IF(E278/D278&gt;=100,"&gt;&gt;100",E278/D278*100),"-")</f>
        <v>122.76052135859268</v>
      </c>
    </row>
    <row r="279" spans="1:6" ht="12.75" customHeight="1" x14ac:dyDescent="0.25">
      <c r="A279" s="63">
        <v>3821</v>
      </c>
      <c r="B279" s="64" t="s">
        <v>551</v>
      </c>
      <c r="C279" s="247" t="s">
        <v>552</v>
      </c>
      <c r="D279" s="194">
        <v>43181.25</v>
      </c>
      <c r="E279" s="194">
        <v>47650.26</v>
      </c>
      <c r="F279" s="45">
        <f t="shared" si="64"/>
        <v>110.34942249240123</v>
      </c>
    </row>
    <row r="280" spans="1:6" ht="12.75" customHeight="1" x14ac:dyDescent="0.25">
      <c r="A280" s="63">
        <v>3822</v>
      </c>
      <c r="B280" s="64" t="s">
        <v>553</v>
      </c>
      <c r="C280" s="247" t="s">
        <v>554</v>
      </c>
      <c r="D280" s="194">
        <v>14119.81</v>
      </c>
      <c r="E280" s="194">
        <v>22692.82</v>
      </c>
      <c r="F280" s="45">
        <f t="shared" si="64"/>
        <v>160.71618527444775</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9110.39</v>
      </c>
      <c r="E283" s="60">
        <f t="shared" si="65"/>
        <v>7973.68</v>
      </c>
      <c r="F283" s="45">
        <f t="shared" ref="F283:F294" si="66">IF(D283&lt;&gt;0,IF(E283/D283&gt;=100,"&gt;&gt;100",E283/D283*100),"-")</f>
        <v>87.522927119475682</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9110.39</v>
      </c>
      <c r="E288" s="194">
        <v>7973.68</v>
      </c>
      <c r="F288" s="45">
        <f t="shared" si="66"/>
        <v>87.522927119475682</v>
      </c>
    </row>
    <row r="289" spans="1:6" ht="12.75" customHeight="1" x14ac:dyDescent="0.25">
      <c r="A289" s="63">
        <v>386</v>
      </c>
      <c r="B289" s="65" t="s">
        <v>570</v>
      </c>
      <c r="C289" s="247" t="s">
        <v>571</v>
      </c>
      <c r="D289" s="60">
        <f t="shared" ref="D289:E289" si="67">SUM(D290:D294)</f>
        <v>0</v>
      </c>
      <c r="E289" s="60">
        <f t="shared" si="67"/>
        <v>186752.02</v>
      </c>
      <c r="F289" s="45" t="str">
        <f t="shared" si="66"/>
        <v>-</v>
      </c>
    </row>
    <row r="290" spans="1:6" ht="22.8" x14ac:dyDescent="0.25">
      <c r="A290" s="63">
        <v>3861</v>
      </c>
      <c r="B290" s="64" t="s">
        <v>572</v>
      </c>
      <c r="C290" s="247" t="s">
        <v>573</v>
      </c>
      <c r="D290" s="194">
        <v>0</v>
      </c>
      <c r="E290" s="194">
        <v>186752.02</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3974026.3400000003</v>
      </c>
      <c r="E299" s="60">
        <f>E152-E297+E298</f>
        <v>4935062.87</v>
      </c>
      <c r="F299" s="45">
        <f t="shared" si="68"/>
        <v>124.18294313570151</v>
      </c>
    </row>
    <row r="300" spans="1:6" ht="12.75" customHeight="1" x14ac:dyDescent="0.25">
      <c r="A300" s="63" t="s">
        <v>582</v>
      </c>
      <c r="B300" s="64" t="s">
        <v>593</v>
      </c>
      <c r="C300" s="247" t="s">
        <v>594</v>
      </c>
      <c r="D300" s="60">
        <f>IF(D6&gt;=D299,D6-D299,0)</f>
        <v>5177911.8299999982</v>
      </c>
      <c r="E300" s="60">
        <f>IF(E6&gt;=E299,E6-E299,0)</f>
        <v>401242.71999999881</v>
      </c>
      <c r="F300" s="45">
        <f t="shared" si="68"/>
        <v>7.7491222943438753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154541.10999999999</v>
      </c>
      <c r="E302" s="194">
        <v>5314048.68</v>
      </c>
      <c r="F302" s="45">
        <f t="shared" si="68"/>
        <v>3438.5987521378615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4089743.52</v>
      </c>
      <c r="E304" s="194">
        <v>646725.46</v>
      </c>
      <c r="F304" s="45">
        <f t="shared" si="68"/>
        <v>15.813350075312302</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66014.81</v>
      </c>
      <c r="E308" s="60">
        <f t="shared" si="71"/>
        <v>68090.22</v>
      </c>
      <c r="F308" s="45">
        <f t="shared" ref="F308:F428" si="72">IF(D308&lt;&gt;0,IF(E308/D308&gt;=100,"&gt;&gt;100",E308/D308*100),"-")</f>
        <v>103.14385514401995</v>
      </c>
    </row>
    <row r="309" spans="1:6" ht="12.75" customHeight="1" x14ac:dyDescent="0.25">
      <c r="A309" s="63">
        <v>71</v>
      </c>
      <c r="B309" s="64" t="s">
        <v>610</v>
      </c>
      <c r="C309" s="247" t="s">
        <v>611</v>
      </c>
      <c r="D309" s="60">
        <f t="shared" ref="D309:E309" si="73">D310+D314</f>
        <v>66014.81</v>
      </c>
      <c r="E309" s="60">
        <f t="shared" si="73"/>
        <v>68090.22</v>
      </c>
      <c r="F309" s="45">
        <f t="shared" si="72"/>
        <v>103.14385514401995</v>
      </c>
    </row>
    <row r="310" spans="1:6" ht="12" x14ac:dyDescent="0.25">
      <c r="A310" s="63">
        <v>711</v>
      </c>
      <c r="B310" s="64" t="s">
        <v>612</v>
      </c>
      <c r="C310" s="247" t="s">
        <v>613</v>
      </c>
      <c r="D310" s="60">
        <f t="shared" ref="D310:E310" si="74">SUM(D311:D313)</f>
        <v>66014.81</v>
      </c>
      <c r="E310" s="60">
        <f t="shared" si="74"/>
        <v>68090.22</v>
      </c>
      <c r="F310" s="45">
        <f t="shared" si="72"/>
        <v>103.14385514401995</v>
      </c>
    </row>
    <row r="311" spans="1:6" ht="12.75" customHeight="1" x14ac:dyDescent="0.25">
      <c r="A311" s="63">
        <v>7111</v>
      </c>
      <c r="B311" s="64" t="s">
        <v>614</v>
      </c>
      <c r="C311" s="247" t="s">
        <v>615</v>
      </c>
      <c r="D311" s="194">
        <v>66014.81</v>
      </c>
      <c r="E311" s="194">
        <v>68090.22</v>
      </c>
      <c r="F311" s="45">
        <f t="shared" si="72"/>
        <v>103.14385514401995</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IF(D329&lt;&gt;0,IF(E329/D329&gt;=100,"&gt;&gt;100",E329/D329*100),"-")</f>
        <v>-</v>
      </c>
    </row>
    <row r="330" spans="1:6" ht="12.75" customHeight="1" x14ac:dyDescent="0.25">
      <c r="A330" s="63">
        <v>7223</v>
      </c>
      <c r="B330" s="64" t="s">
        <v>652</v>
      </c>
      <c r="C330" s="247" t="s">
        <v>653</v>
      </c>
      <c r="D330" s="194">
        <v>0</v>
      </c>
      <c r="E330" s="194">
        <v>0</v>
      </c>
      <c r="F330" s="45" t="str">
        <f>IF(D330&lt;&gt;0,IF(E330/D330&gt;=100,"&gt;&gt;100",E330/D330*100),"-")</f>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1970489.19</v>
      </c>
      <c r="E360" s="60">
        <f t="shared" si="86"/>
        <v>1760295.1700000002</v>
      </c>
      <c r="F360" s="45">
        <f t="shared" si="72"/>
        <v>89.33290164357615</v>
      </c>
    </row>
    <row r="361" spans="1:6" ht="12.75" customHeight="1" x14ac:dyDescent="0.25">
      <c r="A361" s="63">
        <v>41</v>
      </c>
      <c r="B361" s="64" t="s">
        <v>714</v>
      </c>
      <c r="C361" s="247" t="s">
        <v>715</v>
      </c>
      <c r="D361" s="60">
        <f t="shared" ref="D361:E361" si="87">D362+D366</f>
        <v>24300</v>
      </c>
      <c r="E361" s="60">
        <f t="shared" si="87"/>
        <v>0</v>
      </c>
      <c r="F361" s="45">
        <f t="shared" si="72"/>
        <v>0</v>
      </c>
    </row>
    <row r="362" spans="1:6" ht="12.75" customHeight="1" x14ac:dyDescent="0.25">
      <c r="A362" s="63">
        <v>411</v>
      </c>
      <c r="B362" s="64" t="s">
        <v>716</v>
      </c>
      <c r="C362" s="247" t="s">
        <v>717</v>
      </c>
      <c r="D362" s="60">
        <f t="shared" ref="D362:E362" si="88">SUM(D363:D365)</f>
        <v>24300</v>
      </c>
      <c r="E362" s="60">
        <f t="shared" si="88"/>
        <v>0</v>
      </c>
      <c r="F362" s="45">
        <f t="shared" si="72"/>
        <v>0</v>
      </c>
    </row>
    <row r="363" spans="1:6" ht="12.75" customHeight="1" x14ac:dyDescent="0.25">
      <c r="A363" s="63">
        <v>4111</v>
      </c>
      <c r="B363" s="64" t="s">
        <v>614</v>
      </c>
      <c r="C363" s="247" t="s">
        <v>718</v>
      </c>
      <c r="D363" s="194">
        <v>24300</v>
      </c>
      <c r="E363" s="194">
        <v>0</v>
      </c>
      <c r="F363" s="45">
        <f t="shared" si="72"/>
        <v>0</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1888375.06</v>
      </c>
      <c r="E373" s="60">
        <f t="shared" si="90"/>
        <v>1740563.3800000001</v>
      </c>
      <c r="F373" s="45">
        <f t="shared" si="72"/>
        <v>92.172546485548267</v>
      </c>
    </row>
    <row r="374" spans="1:6" ht="12.75" customHeight="1" x14ac:dyDescent="0.25">
      <c r="A374" s="63">
        <v>421</v>
      </c>
      <c r="B374" s="64" t="s">
        <v>732</v>
      </c>
      <c r="C374" s="247" t="s">
        <v>733</v>
      </c>
      <c r="D374" s="60">
        <f t="shared" ref="D374:E374" si="91">SUM(D375:D378)</f>
        <v>1789348.6199999999</v>
      </c>
      <c r="E374" s="60">
        <f t="shared" si="91"/>
        <v>1559996.81</v>
      </c>
      <c r="F374" s="45">
        <f t="shared" si="72"/>
        <v>87.182385397877368</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261310.93</v>
      </c>
      <c r="E376" s="194">
        <v>93853.2</v>
      </c>
      <c r="F376" s="45">
        <f t="shared" si="72"/>
        <v>35.916293283254554</v>
      </c>
    </row>
    <row r="377" spans="1:6" ht="12.75" customHeight="1" x14ac:dyDescent="0.25">
      <c r="A377" s="63">
        <v>4213</v>
      </c>
      <c r="B377" s="64" t="s">
        <v>642</v>
      </c>
      <c r="C377" s="247" t="s">
        <v>736</v>
      </c>
      <c r="D377" s="194">
        <v>534576.47</v>
      </c>
      <c r="E377" s="194">
        <v>750823.54</v>
      </c>
      <c r="F377" s="45">
        <f t="shared" si="72"/>
        <v>140.45203673105928</v>
      </c>
    </row>
    <row r="378" spans="1:6" ht="12.75" customHeight="1" x14ac:dyDescent="0.25">
      <c r="A378" s="63">
        <v>4214</v>
      </c>
      <c r="B378" s="64" t="s">
        <v>644</v>
      </c>
      <c r="C378" s="247" t="s">
        <v>737</v>
      </c>
      <c r="D378" s="194">
        <v>993461.22</v>
      </c>
      <c r="E378" s="194">
        <v>715320.07</v>
      </c>
      <c r="F378" s="45">
        <f t="shared" si="72"/>
        <v>72.002817583559022</v>
      </c>
    </row>
    <row r="379" spans="1:6" ht="12.75" customHeight="1" x14ac:dyDescent="0.25">
      <c r="A379" s="63">
        <v>422</v>
      </c>
      <c r="B379" s="64" t="s">
        <v>738</v>
      </c>
      <c r="C379" s="247" t="s">
        <v>739</v>
      </c>
      <c r="D379" s="60">
        <f t="shared" ref="D379:E379" si="92">SUM(D380:D387)</f>
        <v>98253.08</v>
      </c>
      <c r="E379" s="60">
        <f t="shared" si="92"/>
        <v>171852.25</v>
      </c>
      <c r="F379" s="45">
        <f t="shared" si="72"/>
        <v>174.90774843903111</v>
      </c>
    </row>
    <row r="380" spans="1:6" ht="12.75" customHeight="1" x14ac:dyDescent="0.25">
      <c r="A380" s="63">
        <v>4221</v>
      </c>
      <c r="B380" s="64" t="s">
        <v>648</v>
      </c>
      <c r="C380" s="247" t="s">
        <v>740</v>
      </c>
      <c r="D380" s="194">
        <v>5596.13</v>
      </c>
      <c r="E380" s="194">
        <v>5798.25</v>
      </c>
      <c r="F380" s="45">
        <f t="shared" si="72"/>
        <v>103.6117817134341</v>
      </c>
    </row>
    <row r="381" spans="1:6" ht="12.75" customHeight="1" x14ac:dyDescent="0.25">
      <c r="A381" s="63">
        <v>4222</v>
      </c>
      <c r="B381" s="64" t="s">
        <v>741</v>
      </c>
      <c r="C381" s="247" t="s">
        <v>742</v>
      </c>
      <c r="D381" s="194">
        <v>1980</v>
      </c>
      <c r="E381" s="194">
        <v>0</v>
      </c>
      <c r="F381" s="45">
        <f t="shared" si="72"/>
        <v>0</v>
      </c>
    </row>
    <row r="382" spans="1:6" ht="12.75" customHeight="1" x14ac:dyDescent="0.25">
      <c r="A382" s="63">
        <v>4223</v>
      </c>
      <c r="B382" s="64" t="s">
        <v>652</v>
      </c>
      <c r="C382" s="247" t="s">
        <v>743</v>
      </c>
      <c r="D382" s="194">
        <v>17028.7</v>
      </c>
      <c r="E382" s="194">
        <v>1207.5</v>
      </c>
      <c r="F382" s="45">
        <f t="shared" si="72"/>
        <v>7.0909699507302371</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37130</v>
      </c>
      <c r="E385" s="194">
        <v>92304.01</v>
      </c>
      <c r="F385" s="45">
        <f t="shared" si="72"/>
        <v>248.59684890923779</v>
      </c>
    </row>
    <row r="386" spans="1:6" ht="12.75" customHeight="1" x14ac:dyDescent="0.25">
      <c r="A386" s="63">
        <v>4227</v>
      </c>
      <c r="B386" s="183" t="s">
        <v>660</v>
      </c>
      <c r="C386" s="247" t="s">
        <v>747</v>
      </c>
      <c r="D386" s="194">
        <v>36518.25</v>
      </c>
      <c r="E386" s="194">
        <v>72542.490000000005</v>
      </c>
      <c r="F386" s="45">
        <f t="shared" si="72"/>
        <v>198.64722433303899</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773.36</v>
      </c>
      <c r="E401" s="60">
        <f t="shared" si="96"/>
        <v>8714.32</v>
      </c>
      <c r="F401" s="45">
        <f t="shared" si="72"/>
        <v>1126.812868521775</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773.36</v>
      </c>
      <c r="E403" s="194">
        <v>8714.32</v>
      </c>
      <c r="F403" s="45">
        <f t="shared" si="72"/>
        <v>1126.812868521775</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57814.13</v>
      </c>
      <c r="E412" s="60">
        <f t="shared" si="100"/>
        <v>19731.79</v>
      </c>
      <c r="F412" s="45">
        <f t="shared" si="72"/>
        <v>34.129701510686061</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57814.13</v>
      </c>
      <c r="E416" s="194">
        <v>19731.79</v>
      </c>
      <c r="F416" s="45">
        <f t="shared" si="72"/>
        <v>34.129701510686061</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1904474.38</v>
      </c>
      <c r="E418" s="60">
        <f t="shared" si="102"/>
        <v>1692204.9500000002</v>
      </c>
      <c r="F418" s="45">
        <f t="shared" si="72"/>
        <v>88.854172456759457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0.05</v>
      </c>
      <c r="E420" s="194">
        <v>1861217.97</v>
      </c>
      <c r="F420" s="45" t="str">
        <f t="shared" si="72"/>
        <v>&gt;&gt;100</v>
      </c>
    </row>
    <row r="421" spans="1:6" ht="12.75" customHeight="1" x14ac:dyDescent="0.25">
      <c r="A421" s="63">
        <v>97</v>
      </c>
      <c r="B421" s="220" t="s">
        <v>801</v>
      </c>
      <c r="C421" s="247" t="s">
        <v>802</v>
      </c>
      <c r="D421" s="194">
        <v>93521.94</v>
      </c>
      <c r="E421" s="194">
        <v>30458.27</v>
      </c>
      <c r="F421" s="45">
        <f t="shared" si="72"/>
        <v>32.568047668814401</v>
      </c>
    </row>
    <row r="422" spans="1:6" ht="12.75" customHeight="1" x14ac:dyDescent="0.25">
      <c r="A422" s="63" t="s">
        <v>582</v>
      </c>
      <c r="B422" s="64" t="s">
        <v>803</v>
      </c>
      <c r="C422" s="247" t="s">
        <v>804</v>
      </c>
      <c r="D422" s="60">
        <f>D6+D308</f>
        <v>9217952.9799999986</v>
      </c>
      <c r="E422" s="60">
        <f>E6+E308</f>
        <v>5404395.8099999987</v>
      </c>
      <c r="F422" s="45">
        <f t="shared" si="72"/>
        <v>58.629023403849033</v>
      </c>
    </row>
    <row r="423" spans="1:6" ht="12.75" customHeight="1" x14ac:dyDescent="0.25">
      <c r="A423" s="63" t="s">
        <v>582</v>
      </c>
      <c r="B423" s="64" t="s">
        <v>805</v>
      </c>
      <c r="C423" s="247" t="s">
        <v>806</v>
      </c>
      <c r="D423" s="60">
        <f t="shared" ref="D423:E423" si="103">D299+D360</f>
        <v>5944515.5300000003</v>
      </c>
      <c r="E423" s="60">
        <f t="shared" si="103"/>
        <v>6695358.04</v>
      </c>
      <c r="F423" s="45">
        <f t="shared" si="72"/>
        <v>112.63084445167561</v>
      </c>
    </row>
    <row r="424" spans="1:6" ht="12.75" customHeight="1" x14ac:dyDescent="0.25">
      <c r="A424" s="63" t="s">
        <v>582</v>
      </c>
      <c r="B424" s="64" t="s">
        <v>807</v>
      </c>
      <c r="C424" s="247" t="s">
        <v>808</v>
      </c>
      <c r="D424" s="60">
        <f t="shared" ref="D424:E424" si="104">IF(D422&gt;=D423,D422-D423,0)</f>
        <v>3273437.4499999983</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1290962.2300000014</v>
      </c>
      <c r="F425" s="45" t="str">
        <f t="shared" si="72"/>
        <v>-</v>
      </c>
    </row>
    <row r="426" spans="1:6" ht="12.75" customHeight="1" x14ac:dyDescent="0.25">
      <c r="A426" s="251" t="s">
        <v>811</v>
      </c>
      <c r="B426" s="183" t="s">
        <v>812</v>
      </c>
      <c r="C426" s="252" t="s">
        <v>813</v>
      </c>
      <c r="D426" s="60">
        <f t="shared" ref="D426:E426" si="106">IF(D302-D303+D419-D420&gt;=0,D302-D303+D419-D420,0)</f>
        <v>154541.06</v>
      </c>
      <c r="E426" s="60">
        <f t="shared" si="106"/>
        <v>3452830.71</v>
      </c>
      <c r="F426" s="45">
        <f t="shared" si="72"/>
        <v>2234.2481085609224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4183265.46</v>
      </c>
      <c r="E428" s="81">
        <f t="shared" si="108"/>
        <v>677183.73</v>
      </c>
      <c r="F428" s="61">
        <f t="shared" si="72"/>
        <v>16.187921528651923</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259875</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259875</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259875</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250000</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250000</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250000</v>
      </c>
      <c r="E609" s="60">
        <f t="shared" si="156"/>
        <v>0</v>
      </c>
      <c r="F609" s="45">
        <f t="shared" si="109"/>
        <v>0</v>
      </c>
    </row>
    <row r="610" spans="1:6" ht="22.8" x14ac:dyDescent="0.25">
      <c r="A610" s="63">
        <v>5443</v>
      </c>
      <c r="B610" s="64" t="s">
        <v>1170</v>
      </c>
      <c r="C610" s="247" t="s">
        <v>1171</v>
      </c>
      <c r="D610" s="194">
        <v>250000</v>
      </c>
      <c r="E610" s="194">
        <v>0</v>
      </c>
      <c r="F610" s="45">
        <f t="shared" si="109"/>
        <v>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259875</v>
      </c>
      <c r="F639" s="45" t="str">
        <f t="shared" si="109"/>
        <v>-</v>
      </c>
    </row>
    <row r="640" spans="1:6" ht="12.75" customHeight="1" x14ac:dyDescent="0.25">
      <c r="A640" s="63" t="s">
        <v>582</v>
      </c>
      <c r="B640" s="64" t="s">
        <v>1230</v>
      </c>
      <c r="C640" s="247" t="s">
        <v>1231</v>
      </c>
      <c r="D640" s="60">
        <f>IF(D535-D430&gt;=0,D535-D430,0)</f>
        <v>250000</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250000</v>
      </c>
      <c r="F642" s="45" t="str">
        <f t="shared" si="109"/>
        <v>-</v>
      </c>
    </row>
    <row r="643" spans="1:6" ht="12.75" customHeight="1" x14ac:dyDescent="0.25">
      <c r="A643" s="63" t="s">
        <v>582</v>
      </c>
      <c r="B643" s="64" t="s">
        <v>1236</v>
      </c>
      <c r="C643" s="247" t="s">
        <v>1237</v>
      </c>
      <c r="D643" s="60">
        <f>D422+D430</f>
        <v>9217952.9799999986</v>
      </c>
      <c r="E643" s="60">
        <f>E422+E430</f>
        <v>5664270.8099999987</v>
      </c>
      <c r="F643" s="45">
        <f t="shared" si="109"/>
        <v>61.448250194914742</v>
      </c>
    </row>
    <row r="644" spans="1:6" ht="12.75" customHeight="1" x14ac:dyDescent="0.25">
      <c r="A644" s="63" t="s">
        <v>582</v>
      </c>
      <c r="B644" s="64" t="s">
        <v>1238</v>
      </c>
      <c r="C644" s="247" t="s">
        <v>1239</v>
      </c>
      <c r="D644" s="60">
        <f>D423+D535</f>
        <v>6194515.5300000003</v>
      </c>
      <c r="E644" s="60">
        <f>E423+E535</f>
        <v>6695358.04</v>
      </c>
      <c r="F644" s="45">
        <f t="shared" si="109"/>
        <v>108.0852571532741</v>
      </c>
    </row>
    <row r="645" spans="1:6" ht="12.75" customHeight="1" x14ac:dyDescent="0.25">
      <c r="A645" s="63" t="s">
        <v>582</v>
      </c>
      <c r="B645" s="64" t="s">
        <v>1240</v>
      </c>
      <c r="C645" s="247" t="s">
        <v>1241</v>
      </c>
      <c r="D645" s="60">
        <f t="shared" ref="D645:E645" si="163">IF(D643&gt;=D644,D643-D644,0)</f>
        <v>3023437.4499999983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1031087.2300000014</v>
      </c>
      <c r="F646" s="45" t="str">
        <f t="shared" si="109"/>
        <v>-</v>
      </c>
    </row>
    <row r="647" spans="1:6" ht="22.8" x14ac:dyDescent="0.25">
      <c r="A647" s="251" t="s">
        <v>1244</v>
      </c>
      <c r="B647" s="64" t="s">
        <v>1245</v>
      </c>
      <c r="C647" s="252" t="s">
        <v>1244</v>
      </c>
      <c r="D647" s="60">
        <f>IF(D426-D427+D641-D642&gt;=0,D426-D427+D641-D642,0)</f>
        <v>154541.06</v>
      </c>
      <c r="E647" s="60">
        <f>IF(E426-E427+E641-E642&gt;=0,E426-E427+E641-E642,0)</f>
        <v>3202830.71</v>
      </c>
      <c r="F647" s="45">
        <f t="shared" si="109"/>
        <v>2072.4788027207787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3177978.5099999984</v>
      </c>
      <c r="E649" s="60">
        <f t="shared" si="165"/>
        <v>2171743.4799999986</v>
      </c>
      <c r="F649" s="45">
        <f t="shared" si="109"/>
        <v>68.337261349196467</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12927.63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471277.03</v>
      </c>
      <c r="E653" s="194">
        <v>3195774.23</v>
      </c>
      <c r="F653" s="45">
        <f t="shared" ref="F653:F740" si="167">IF(D653&lt;&gt;0,IF(E653/D653&gt;=100,"&gt;&gt;100",E653/D653*100),"-")</f>
        <v>678.10948265397099</v>
      </c>
    </row>
    <row r="654" spans="1:6" ht="12.75" customHeight="1" x14ac:dyDescent="0.25">
      <c r="A654" s="63" t="s">
        <v>1257</v>
      </c>
      <c r="B654" s="64" t="s">
        <v>1258</v>
      </c>
      <c r="C654" s="247" t="s">
        <v>1257</v>
      </c>
      <c r="D654" s="194">
        <v>10047422.960000001</v>
      </c>
      <c r="E654" s="194">
        <v>6098095.8899999997</v>
      </c>
      <c r="F654" s="45">
        <f>IF(D654&lt;&gt;0,IF(E654/D654&gt;=100,"&gt;&gt;100",E654/D654*100),"-")</f>
        <v>60.693134092963462</v>
      </c>
    </row>
    <row r="655" spans="1:6" ht="12.75" customHeight="1" x14ac:dyDescent="0.25">
      <c r="A655" s="63" t="s">
        <v>1259</v>
      </c>
      <c r="B655" s="64" t="s">
        <v>1260</v>
      </c>
      <c r="C655" s="247" t="s">
        <v>1259</v>
      </c>
      <c r="D655" s="194">
        <v>7326500.5999999996</v>
      </c>
      <c r="E655" s="194">
        <v>7113420.7699999996</v>
      </c>
      <c r="F655" s="45">
        <f>IF(D655&lt;&gt;0,IF(E655/D655&gt;=100,"&gt;&gt;100",E655/D655*100),"-")</f>
        <v>97.09165614481762</v>
      </c>
    </row>
    <row r="656" spans="1:6" ht="22.8" x14ac:dyDescent="0.25">
      <c r="A656" s="63">
        <v>11</v>
      </c>
      <c r="B656" s="64" t="s">
        <v>1261</v>
      </c>
      <c r="C656" s="247" t="s">
        <v>1262</v>
      </c>
      <c r="D656" s="60">
        <f t="shared" ref="D656" si="168">+D653+D654-D655</f>
        <v>3192199.3900000006</v>
      </c>
      <c r="E656" s="60">
        <f>+E653+E654-E655</f>
        <v>2180449.3499999996</v>
      </c>
      <c r="F656" s="45">
        <f t="shared" si="167"/>
        <v>68.305549986337141</v>
      </c>
    </row>
    <row r="657" spans="1:6" ht="22.8" x14ac:dyDescent="0.25">
      <c r="A657" s="63" t="s">
        <v>582</v>
      </c>
      <c r="B657" s="64" t="s">
        <v>1263</v>
      </c>
      <c r="C657" s="247" t="s">
        <v>1264</v>
      </c>
      <c r="D657" s="253">
        <v>51</v>
      </c>
      <c r="E657" s="253">
        <v>50</v>
      </c>
      <c r="F657" s="45">
        <f t="shared" si="167"/>
        <v>98.039215686274503</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51</v>
      </c>
      <c r="E659" s="253">
        <v>49</v>
      </c>
      <c r="F659" s="45">
        <f t="shared" si="167"/>
        <v>96.078431372549019</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81855.13</v>
      </c>
      <c r="F664" s="71" t="str">
        <f t="shared" si="167"/>
        <v>-</v>
      </c>
    </row>
    <row r="665" spans="1:6" ht="12.75" customHeight="1" x14ac:dyDescent="0.25">
      <c r="A665" s="70">
        <v>61451</v>
      </c>
      <c r="B665" s="65" t="s">
        <v>1280</v>
      </c>
      <c r="C665" s="278" t="s">
        <v>1281</v>
      </c>
      <c r="D665" s="192">
        <v>89.74</v>
      </c>
      <c r="E665" s="192">
        <v>0</v>
      </c>
      <c r="F665" s="71">
        <f t="shared" si="167"/>
        <v>0</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1269790.32</v>
      </c>
      <c r="E669" s="194">
        <v>284336.34000000003</v>
      </c>
      <c r="F669" s="45">
        <f t="shared" si="167"/>
        <v>22.39238522467237</v>
      </c>
    </row>
    <row r="670" spans="1:6" ht="12.75" customHeight="1" x14ac:dyDescent="0.25">
      <c r="A670" s="63">
        <v>63312</v>
      </c>
      <c r="B670" s="64" t="s">
        <v>1290</v>
      </c>
      <c r="C670" s="247" t="s">
        <v>1291</v>
      </c>
      <c r="D670" s="194">
        <v>562972.69999999995</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35000</v>
      </c>
      <c r="E673" s="194">
        <v>46400</v>
      </c>
      <c r="F673" s="45">
        <f t="shared" si="167"/>
        <v>132.57142857142856</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349579.95</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291090.07</v>
      </c>
      <c r="E702" s="192">
        <v>626670.01</v>
      </c>
      <c r="F702" s="71">
        <f t="shared" si="167"/>
        <v>215.28388446916105</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46650.26</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41318.83</v>
      </c>
      <c r="F711" s="71" t="str">
        <f t="shared" si="167"/>
        <v>-</v>
      </c>
    </row>
    <row r="712" spans="1:6" ht="12.75" customHeight="1" x14ac:dyDescent="0.25">
      <c r="A712" s="70" t="s">
        <v>1359</v>
      </c>
      <c r="B712" s="65" t="s">
        <v>1360</v>
      </c>
      <c r="C712" s="277" t="s">
        <v>1359</v>
      </c>
      <c r="D712" s="192"/>
      <c r="E712" s="192">
        <v>69.3</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11727.08</v>
      </c>
      <c r="E734" s="192">
        <v>0</v>
      </c>
      <c r="F734" s="71">
        <f t="shared" si="167"/>
        <v>0</v>
      </c>
    </row>
    <row r="735" spans="1:6" ht="12.75" customHeight="1" x14ac:dyDescent="0.25">
      <c r="A735" s="63" t="s">
        <v>1400</v>
      </c>
      <c r="B735" s="64" t="s">
        <v>1401</v>
      </c>
      <c r="C735" s="247" t="s">
        <v>1400</v>
      </c>
      <c r="D735" s="194">
        <v>199.08</v>
      </c>
      <c r="E735" s="194">
        <v>0</v>
      </c>
      <c r="F735" s="45">
        <f t="shared" si="167"/>
        <v>0</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1263.02</v>
      </c>
      <c r="E738" s="194">
        <v>0</v>
      </c>
      <c r="F738" s="45">
        <f t="shared" si="167"/>
        <v>0</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46267.199999999997</v>
      </c>
      <c r="E740" s="192">
        <v>0</v>
      </c>
      <c r="F740" s="71">
        <f t="shared" si="167"/>
        <v>0</v>
      </c>
    </row>
    <row r="741" spans="1:6" ht="12.75" customHeight="1" x14ac:dyDescent="0.25">
      <c r="A741" s="70">
        <v>32911</v>
      </c>
      <c r="B741" s="65" t="s">
        <v>1412</v>
      </c>
      <c r="C741" s="278" t="s">
        <v>1413</v>
      </c>
      <c r="D741" s="192">
        <v>22723.79</v>
      </c>
      <c r="E741" s="192">
        <v>0</v>
      </c>
      <c r="F741" s="71">
        <f t="shared" ref="F741:F1006" si="169">IF(D741&lt;&gt;0,IF(E741/D741&gt;=100,"&gt;&gt;100",E741/D741*100),"-")</f>
        <v>0</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28450.02</v>
      </c>
      <c r="F777" s="71" t="str">
        <f t="shared" si="169"/>
        <v>-</v>
      </c>
    </row>
    <row r="778" spans="1:6" ht="12.75" customHeight="1" x14ac:dyDescent="0.25">
      <c r="A778" s="70">
        <v>35232</v>
      </c>
      <c r="B778" s="65" t="s">
        <v>1486</v>
      </c>
      <c r="C778" s="278" t="s">
        <v>1487</v>
      </c>
      <c r="D778" s="192">
        <v>2355.7800000000002</v>
      </c>
      <c r="E778" s="192">
        <v>0</v>
      </c>
      <c r="F778" s="71">
        <f t="shared" si="169"/>
        <v>0</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5000</v>
      </c>
      <c r="E781" s="192">
        <v>0</v>
      </c>
      <c r="F781" s="71">
        <f t="shared" si="169"/>
        <v>0</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689200.82</v>
      </c>
      <c r="E843" s="194">
        <v>182795.77</v>
      </c>
      <c r="F843" s="45">
        <f t="shared" si="169"/>
        <v>26.522860202052573</v>
      </c>
    </row>
    <row r="844" spans="1:6" ht="12.75" customHeight="1" x14ac:dyDescent="0.25">
      <c r="A844" s="63" t="s">
        <v>1617</v>
      </c>
      <c r="B844" s="64" t="s">
        <v>1618</v>
      </c>
      <c r="C844" s="247" t="s">
        <v>1617</v>
      </c>
      <c r="D844" s="194">
        <v>34697.58</v>
      </c>
      <c r="E844" s="194">
        <v>660</v>
      </c>
      <c r="F844" s="45">
        <f t="shared" si="169"/>
        <v>1.9021499482096442</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53885.440000000002</v>
      </c>
      <c r="E846" s="194">
        <v>41170.68</v>
      </c>
      <c r="F846" s="45">
        <f t="shared" si="169"/>
        <v>76.404089861751146</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52116.75</v>
      </c>
      <c r="E850" s="194">
        <v>68733.83</v>
      </c>
      <c r="F850" s="45">
        <f t="shared" si="169"/>
        <v>131.88433660963125</v>
      </c>
    </row>
    <row r="851" spans="1:6" ht="12.75" customHeight="1" x14ac:dyDescent="0.25">
      <c r="A851" s="63">
        <v>37221</v>
      </c>
      <c r="B851" s="64" t="s">
        <v>1631</v>
      </c>
      <c r="C851" s="247" t="s">
        <v>1632</v>
      </c>
      <c r="D851" s="194">
        <v>25132.49</v>
      </c>
      <c r="E851" s="194">
        <v>35889.440000000002</v>
      </c>
      <c r="F851" s="45">
        <f t="shared" si="169"/>
        <v>142.80097196895335</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7565.77</v>
      </c>
      <c r="E853" s="194">
        <f>2300+22977.94</f>
        <v>25277.94</v>
      </c>
      <c r="F853" s="45">
        <f t="shared" si="169"/>
        <v>334.1092843160709</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186752.02</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250000</v>
      </c>
      <c r="E980" s="192"/>
      <c r="F980" s="71">
        <f t="shared" si="169"/>
        <v>0</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0" zoomScaleNormal="100" workbookViewId="0">
      <selection activeCell="D257" sqref="D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22035324.970000006</v>
      </c>
      <c r="E6" s="180">
        <f t="shared" si="0"/>
        <v>17310960.649999999</v>
      </c>
      <c r="F6" s="181">
        <f t="shared" ref="F6:F298" si="1">IF(D6&gt;0,IF(E6/D6&gt;=100,"&gt;&gt;100",E6/D6*100),"-")</f>
        <v>78.56004244806013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13046875.310000004</v>
      </c>
      <c r="E7" s="79">
        <f t="shared" si="2"/>
        <v>13070710.85</v>
      </c>
      <c r="F7" s="71">
        <f t="shared" si="1"/>
        <v>100.18269155973098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382390.06</v>
      </c>
      <c r="E8" s="79">
        <f>E9+E10-E11</f>
        <v>383583.14999999997</v>
      </c>
      <c r="F8" s="71">
        <f t="shared" si="1"/>
        <v>100.31200863327881</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376417.29</v>
      </c>
      <c r="E9" s="192">
        <v>376417.29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5972.77</v>
      </c>
      <c r="E10" s="192">
        <v>7672.72</v>
      </c>
      <c r="F10" s="71">
        <f t="shared" si="1"/>
        <v>128.46166853905305</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506.86</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12439310.410000004</v>
      </c>
      <c r="E12" s="79">
        <f t="shared" si="3"/>
        <v>12469519.449999999</v>
      </c>
      <c r="F12" s="71">
        <f t="shared" si="1"/>
        <v>100.24285140417197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11829021.390000002</v>
      </c>
      <c r="E13" s="79">
        <f t="shared" si="4"/>
        <v>11828977.789999999</v>
      </c>
      <c r="F13" s="71">
        <f t="shared" si="1"/>
        <v>99.999631414987206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383753.19</v>
      </c>
      <c r="E14" s="192">
        <v>401696.94</v>
      </c>
      <c r="F14" s="71">
        <f t="shared" si="1"/>
        <v>104.67585689645993</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9979332.3900000006</v>
      </c>
      <c r="E15" s="192">
        <v>9984230.8800000008</v>
      </c>
      <c r="F15" s="71">
        <f t="shared" si="1"/>
        <v>100.04908634975331</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12811368.27</v>
      </c>
      <c r="E16" s="192">
        <v>14129117.23</v>
      </c>
      <c r="F16" s="71">
        <f t="shared" si="1"/>
        <v>110.28577847602534</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3870018.37</v>
      </c>
      <c r="E17" s="192">
        <v>4060613.22</v>
      </c>
      <c r="F17" s="71">
        <f t="shared" si="1"/>
        <v>104.92490814714144</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15215450.83</v>
      </c>
      <c r="E18" s="192">
        <v>16746680.48</v>
      </c>
      <c r="F18" s="71">
        <f t="shared" si="1"/>
        <v>110.06364955667895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217687.24999999988</v>
      </c>
      <c r="E19" s="79">
        <f t="shared" si="5"/>
        <v>324548.04000000004</v>
      </c>
      <c r="F19" s="71">
        <f t="shared" si="1"/>
        <v>149.08913590483607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567864.69999999995</v>
      </c>
      <c r="E20" s="192">
        <v>612213.98</v>
      </c>
      <c r="F20" s="71">
        <f t="shared" si="1"/>
        <v>107.80983216600714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24689.439999999999</v>
      </c>
      <c r="E21" s="192">
        <v>31690.01</v>
      </c>
      <c r="F21" s="71">
        <f t="shared" si="1"/>
        <v>128.35451107842059</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320780.11</v>
      </c>
      <c r="E22" s="192">
        <v>331892.05</v>
      </c>
      <c r="F22" s="71">
        <f t="shared" si="1"/>
        <v>103.46403647034101</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33658.65</v>
      </c>
      <c r="E24" s="192">
        <v>53603.65</v>
      </c>
      <c r="F24" s="71">
        <f t="shared" si="1"/>
        <v>159.25668438870838</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11207.65</v>
      </c>
      <c r="E25" s="192">
        <v>103511.66</v>
      </c>
      <c r="F25" s="71">
        <f t="shared" si="1"/>
        <v>923.58041159386687</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33325.11</v>
      </c>
      <c r="E26" s="192">
        <v>61194.19</v>
      </c>
      <c r="F26" s="71">
        <f t="shared" si="1"/>
        <v>183.62787099577466</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773838.41</v>
      </c>
      <c r="E28" s="192">
        <v>869557.5</v>
      </c>
      <c r="F28" s="71">
        <f t="shared" si="1"/>
        <v>112.36938988334786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338560.63</v>
      </c>
      <c r="E29" s="79">
        <f t="shared" si="6"/>
        <v>298307.32000000007</v>
      </c>
      <c r="F29" s="71">
        <f t="shared" si="1"/>
        <v>88.11045749767186</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215054.85</v>
      </c>
      <c r="E30" s="192">
        <v>215054.85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329967.81</v>
      </c>
      <c r="E32" s="192">
        <v>329967.81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206462.03</v>
      </c>
      <c r="E34" s="192">
        <v>246715.34</v>
      </c>
      <c r="F34" s="71">
        <f t="shared" si="1"/>
        <v>119.49671326974747</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369.29999999999927</v>
      </c>
      <c r="E35" s="79">
        <f t="shared" si="7"/>
        <v>369.29999999999927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9076.65</v>
      </c>
      <c r="E37" s="192">
        <v>9076.65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8707.35</v>
      </c>
      <c r="E40" s="192">
        <v>8707.35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35178.06</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61815.07</v>
      </c>
      <c r="E42" s="192">
        <v>61815.07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26637.01</v>
      </c>
      <c r="E44" s="192">
        <f>66390.49-4575.42</f>
        <v>61815.070000000007</v>
      </c>
      <c r="F44" s="71">
        <f t="shared" si="1"/>
        <v>232.06459734031714</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 si="9">SUM(D46:D49)-D50</f>
        <v>18493.780000000028</v>
      </c>
      <c r="E45" s="79">
        <f>SUM(E46:E49)-E50</f>
        <v>17317</v>
      </c>
      <c r="F45" s="71">
        <f t="shared" si="1"/>
        <v>93.636887645467681</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19654.5</v>
      </c>
      <c r="E47" s="192">
        <v>19654.5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594798.78</v>
      </c>
      <c r="E48" s="192">
        <f>587071.38+24271.69</f>
        <v>611343.06999999995</v>
      </c>
      <c r="F48" s="71">
        <f t="shared" si="1"/>
        <v>102.78149360023905</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115389.67</v>
      </c>
      <c r="E49" s="192">
        <v>115389.67</v>
      </c>
      <c r="F49" s="71">
        <f>IF(D49&gt;0,IF(E49/D49&gt;=100,"&gt;&gt;100",E49/D49*100),"-")</f>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711349.17</v>
      </c>
      <c r="E50" s="192">
        <f>724494.82+4575.42</f>
        <v>729070.24</v>
      </c>
      <c r="F50" s="71">
        <f>IF(D50&gt;0,IF(E50/D50&gt;=100,"&gt;&gt;100",E50/D50*100),"-")</f>
        <v>102.4911914917958</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101484.88</v>
      </c>
      <c r="E51" s="192">
        <v>100994.18</v>
      </c>
      <c r="F51" s="71">
        <f t="shared" si="1"/>
        <v>99.516479696285771</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26878.61</v>
      </c>
      <c r="E52" s="79">
        <f t="shared" si="10"/>
        <v>19802.72</v>
      </c>
      <c r="F52" s="71">
        <f t="shared" si="1"/>
        <v>73.674643145609096</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106639.83</v>
      </c>
      <c r="E54" s="192">
        <v>106639.83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79761.22</v>
      </c>
      <c r="E55" s="192">
        <v>86837.11</v>
      </c>
      <c r="F55" s="71">
        <f t="shared" si="1"/>
        <v>108.87134123575342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96811.35</v>
      </c>
      <c r="E56" s="79">
        <f t="shared" si="11"/>
        <v>96811.35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96811.35</v>
      </c>
      <c r="E57" s="192">
        <v>96811.35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8988449.6600000001</v>
      </c>
      <c r="E69" s="79">
        <f>E70+E82+E88+E119+E135+E147+E165+E171</f>
        <v>4240249.8</v>
      </c>
      <c r="F69" s="71">
        <f t="shared" si="1"/>
        <v>47.174428965984774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3192199.39</v>
      </c>
      <c r="E70" s="79">
        <f t="shared" si="12"/>
        <v>2180449.35</v>
      </c>
      <c r="F70" s="71">
        <f t="shared" si="1"/>
        <v>68.305549986337169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3192199.39</v>
      </c>
      <c r="E71" s="79">
        <f t="shared" si="13"/>
        <v>2180449.35</v>
      </c>
      <c r="F71" s="71">
        <f t="shared" si="1"/>
        <v>68.305549986337169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3192199.39</v>
      </c>
      <c r="E73" s="192">
        <v>2180449.35</v>
      </c>
      <c r="F73" s="71">
        <f t="shared" si="1"/>
        <v>68.305549986337169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225381.73</v>
      </c>
      <c r="E82" s="79">
        <f>SUM(E83:E85)-E86+E87</f>
        <v>224271.98</v>
      </c>
      <c r="F82" s="71">
        <f t="shared" si="1"/>
        <v>99.507613150364932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225381.73</v>
      </c>
      <c r="E87" s="192">
        <v>224271.98</v>
      </c>
      <c r="F87" s="71">
        <f t="shared" si="1"/>
        <v>99.507613150364932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1597710.72</v>
      </c>
      <c r="E135" s="79">
        <f t="shared" si="21"/>
        <v>1381380</v>
      </c>
      <c r="F135" s="71">
        <f t="shared" si="1"/>
        <v>86.459956906341588</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1597710.72</v>
      </c>
      <c r="E136" s="79">
        <f t="shared" si="22"/>
        <v>1381380</v>
      </c>
      <c r="F136" s="71">
        <f t="shared" si="1"/>
        <v>86.459956906341588</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1597710.72</v>
      </c>
      <c r="E142" s="192">
        <v>1381380</v>
      </c>
      <c r="F142" s="71">
        <f t="shared" si="1"/>
        <v>86.459956906341588</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3866708.25</v>
      </c>
      <c r="E147" s="79">
        <f t="shared" si="24"/>
        <v>423690.19999999995</v>
      </c>
      <c r="F147" s="71">
        <f t="shared" si="1"/>
        <v>10.957387333269841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12008.5</v>
      </c>
      <c r="E148" s="192">
        <v>36943.83</v>
      </c>
      <c r="F148" s="71">
        <f t="shared" si="1"/>
        <v>307.64733313902656</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587572.34000000008</v>
      </c>
      <c r="E150" s="79">
        <f t="shared" si="25"/>
        <v>173998.49</v>
      </c>
      <c r="F150" s="71">
        <f t="shared" si="1"/>
        <v>29.613117935401789</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340231.45</v>
      </c>
      <c r="E153" s="192">
        <v>21194.959999999999</v>
      </c>
      <c r="F153" s="71">
        <f t="shared" si="1"/>
        <v>6.2295710758073657</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247340.89</v>
      </c>
      <c r="E158" s="192">
        <v>152803.53</v>
      </c>
      <c r="F158" s="71">
        <f t="shared" si="1"/>
        <v>61.778515473118901</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3224272.77</v>
      </c>
      <c r="E159" s="192">
        <v>197801.9</v>
      </c>
      <c r="F159" s="71">
        <f t="shared" si="1"/>
        <v>6.1347756256986896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399948.05</v>
      </c>
      <c r="E160" s="192">
        <v>371509.4</v>
      </c>
      <c r="F160" s="71">
        <f t="shared" si="1"/>
        <v>92.889414012644906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1201.1199999999999</v>
      </c>
      <c r="E163" s="192">
        <v>1101.58</v>
      </c>
      <c r="F163" s="71">
        <f t="shared" si="1"/>
        <v>91.712734780871187</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358294.53</v>
      </c>
      <c r="E164" s="192">
        <v>357665</v>
      </c>
      <c r="F164" s="71">
        <f t="shared" si="1"/>
        <v>99.824298182838561</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93521.94</v>
      </c>
      <c r="E165" s="79">
        <f t="shared" si="26"/>
        <v>30458.27</v>
      </c>
      <c r="F165" s="71">
        <f t="shared" si="1"/>
        <v>32.568047668814401</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93521.94</v>
      </c>
      <c r="E166" s="192">
        <v>30458.27</v>
      </c>
      <c r="F166" s="71">
        <f t="shared" si="1"/>
        <v>32.568047668814401</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12927.63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12927.63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22035324.969999999</v>
      </c>
      <c r="E176" s="79">
        <f>E177+E251</f>
        <v>17310960.650000002</v>
      </c>
      <c r="F176" s="71">
        <f t="shared" si="1"/>
        <v>78.560042448060173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389139.49</v>
      </c>
      <c r="E177" s="79">
        <f>E178+E197+E203+E219+E247+E248</f>
        <v>369134.77999999997</v>
      </c>
      <c r="F177" s="71">
        <f t="shared" si="1"/>
        <v>94.859244431861683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278589.94</v>
      </c>
      <c r="E178" s="79">
        <f>SUM(E179:E181)+E185+E186+SUM(E194:E196)</f>
        <v>333511.21999999997</v>
      </c>
      <c r="F178" s="71">
        <f t="shared" si="1"/>
        <v>119.71402126006416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81464.89</v>
      </c>
      <c r="E179" s="192">
        <v>99337.52</v>
      </c>
      <c r="F179" s="71">
        <f t="shared" si="1"/>
        <v>121.93905865459342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100393.72</v>
      </c>
      <c r="E180" s="192">
        <v>138704.54</v>
      </c>
      <c r="F180" s="71">
        <f t="shared" si="1"/>
        <v>138.16057418730975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1031.73</v>
      </c>
      <c r="E181" s="79">
        <f t="shared" si="28"/>
        <v>1184.48</v>
      </c>
      <c r="F181" s="71">
        <f t="shared" si="1"/>
        <v>114.8052300504977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1031.73</v>
      </c>
      <c r="E184" s="192">
        <v>1184.48</v>
      </c>
      <c r="F184" s="71">
        <f t="shared" si="1"/>
        <v>114.8052300504977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55216.44</v>
      </c>
      <c r="E194" s="192">
        <v>6608.23</v>
      </c>
      <c r="F194" s="71">
        <f t="shared" si="1"/>
        <v>11.96786681647712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12684.06</v>
      </c>
      <c r="E195" s="192">
        <v>87676.45</v>
      </c>
      <c r="F195" s="71">
        <f t="shared" si="1"/>
        <v>691.23332749923918</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27799.1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110549.55</v>
      </c>
      <c r="E197" s="79">
        <f>SUM(E198:E202)</f>
        <v>19559.740000000002</v>
      </c>
      <c r="F197" s="71">
        <f t="shared" si="1"/>
        <v>17.693188258115931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110549.55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19309.740000000002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250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16063.82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21646185.48</v>
      </c>
      <c r="E251" s="79">
        <f>+E252+E255-E264+E274+E291</f>
        <v>16941825.870000001</v>
      </c>
      <c r="F251" s="71">
        <f t="shared" si="1"/>
        <v>78.267027165841327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14284941.51</v>
      </c>
      <c r="E252" s="79">
        <f>E253-E254</f>
        <v>14092898.66</v>
      </c>
      <c r="F252" s="71">
        <f t="shared" si="1"/>
        <v>98.655627327101328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14631688.27</v>
      </c>
      <c r="E253" s="192">
        <v>14439645.42</v>
      </c>
      <c r="F253" s="71">
        <f t="shared" si="1"/>
        <v>98.687486731153555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346746.76</v>
      </c>
      <c r="E254" s="192">
        <v>346746.76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3177978.5100000007</v>
      </c>
      <c r="E255" s="79">
        <f>E256-E260</f>
        <v>2171743.48</v>
      </c>
      <c r="F255" s="71">
        <f t="shared" si="1"/>
        <v>68.337261349196453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5297452.9400000004</v>
      </c>
      <c r="E256" s="79">
        <f>SUM(E257:E259)</f>
        <v>2171743.48</v>
      </c>
      <c r="F256" s="71">
        <f t="shared" si="1"/>
        <v>40.995993821891311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5297452.9400000004</v>
      </c>
      <c r="E257" s="192">
        <v>2171743.48</v>
      </c>
      <c r="F257" s="71">
        <f t="shared" si="1"/>
        <v>40.995993821891311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2119474.4299999997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1869474.43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250000</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4089743.52</v>
      </c>
      <c r="E274" s="79">
        <f>SUM(E275:E277)+SUM(E286:E290)</f>
        <v>646725.46</v>
      </c>
      <c r="F274" s="71">
        <f t="shared" si="1"/>
        <v>15.813350075312302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4089743.52</v>
      </c>
      <c r="E275" s="192">
        <v>35595.57</v>
      </c>
      <c r="F275" s="71">
        <f t="shared" ref="F275:F290" si="39">IF(D275&gt;0,IF(E275/D275&gt;=100,"&gt;&gt;100",E275/D275*100),"-")</f>
        <v>0.87036191452905587</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173998.49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21194.959999999999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152803.53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10656.87</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203439.27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223035.26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93521.94</v>
      </c>
      <c r="E291" s="79">
        <f>SUM(E292:E295)</f>
        <v>30458.27</v>
      </c>
      <c r="F291" s="71">
        <f t="shared" si="1"/>
        <v>32.568047668814401</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93521.94</v>
      </c>
      <c r="E292" s="192">
        <v>30458.27</v>
      </c>
      <c r="F292" s="71">
        <f t="shared" si="1"/>
        <v>32.568047668814401</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109449.55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109449.55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f>12008.5+587572.34+3224272.77+399948.05+1201.12</f>
        <v>4225002.78</v>
      </c>
      <c r="E302" s="192">
        <v>781355.2</v>
      </c>
      <c r="F302" s="71">
        <f t="shared" si="43"/>
        <v>18.493602032612152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30458.27</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93521.94</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603.84</v>
      </c>
      <c r="E308" s="192">
        <v>1162.3900000000001</v>
      </c>
      <c r="F308" s="71">
        <f t="shared" si="43"/>
        <v>192.49966878643349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224695.19</v>
      </c>
      <c r="E311" s="192">
        <v>223109.59</v>
      </c>
      <c r="F311" s="71">
        <f t="shared" si="43"/>
        <v>99.294332913846532</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82.7</v>
      </c>
      <c r="E313" s="192">
        <v>0</v>
      </c>
      <c r="F313" s="71">
        <f t="shared" si="43"/>
        <v>0</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197125.05</v>
      </c>
      <c r="E336" s="192">
        <f>10716.8+793.63+2059.18+6115.6+115.64+1316.96+1564.42+1250+1367.5+3185.35+1985.53+477.82+398.17+398.17+2822+8642.2+1194.51</f>
        <v>44403.479999999989</v>
      </c>
      <c r="F336" s="71">
        <f>IF(D336&gt;0,IF(E336/D336&gt;=100,"&gt;&gt;100",E336/D336*100),"-")</f>
        <v>22.525538991619783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81464.89</v>
      </c>
      <c r="E337" s="192">
        <f>333511.22-E336</f>
        <v>289107.74</v>
      </c>
      <c r="F337" s="71">
        <f>IF(D337&gt;0,IF(E337/D337&gt;=100,"&gt;&gt;100",E337/D337*100),"-")</f>
        <v>354.88630746325197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110549.55</v>
      </c>
      <c r="E338" s="192">
        <v>19559.740000000002</v>
      </c>
      <c r="F338" s="71">
        <f>IF(D338&gt;0,IF(E338/D338&gt;=100,"&gt;&gt;100",E338/D338*100),"-")</f>
        <v>17.693188258115931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f>11106.13-42.31</f>
        <v>11063.82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109449.55</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IF(D395&gt;0,IF(E395/D395&gt;=100,"&gt;&gt;100",E395/D395*100),"-")</f>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84" sqref="E8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820458.11</v>
      </c>
      <c r="E5" s="58">
        <f t="shared" si="0"/>
        <v>842226.15000000014</v>
      </c>
      <c r="F5" s="59">
        <f t="shared" ref="F5:F141" si="1">IF(D5&gt;0,IF(E5/D5&gt;=100,"&gt;&gt;100",E5/D5*100),"-")</f>
        <v>102.65315678334876</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581562.55000000005</v>
      </c>
      <c r="E6" s="60">
        <f t="shared" si="2"/>
        <v>818964.3600000001</v>
      </c>
      <c r="F6" s="45">
        <f t="shared" si="1"/>
        <v>140.82137166500834</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581562.55000000005</v>
      </c>
      <c r="E7" s="194">
        <v>655718.18000000005</v>
      </c>
      <c r="F7" s="45">
        <f t="shared" si="1"/>
        <v>112.75110132177528</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163246.18</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188046.23</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188046.23</v>
      </c>
      <c r="E14" s="194"/>
      <c r="F14" s="45">
        <f t="shared" si="1"/>
        <v>0</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50849.33</v>
      </c>
      <c r="E19" s="194">
        <v>23261.79</v>
      </c>
      <c r="F19" s="45">
        <f t="shared" si="1"/>
        <v>45.74650246129103</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32671.59</v>
      </c>
      <c r="E28" s="60">
        <f t="shared" si="6"/>
        <v>28204.45</v>
      </c>
      <c r="F28" s="45">
        <f t="shared" si="1"/>
        <v>86.327142327630824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32671.59</v>
      </c>
      <c r="E30" s="194">
        <v>28204.45</v>
      </c>
      <c r="F30" s="45">
        <f t="shared" si="1"/>
        <v>86.327142327630824</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1834448.6</v>
      </c>
      <c r="E35" s="60">
        <f t="shared" si="7"/>
        <v>1128723.2</v>
      </c>
      <c r="F35" s="45">
        <f t="shared" si="1"/>
        <v>61.52929005478812</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131545.14000000001</v>
      </c>
      <c r="E39" s="60">
        <f t="shared" si="9"/>
        <v>305905.03000000003</v>
      </c>
      <c r="F39" s="45">
        <f t="shared" si="1"/>
        <v>232.54757264312462</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131545.14000000001</v>
      </c>
      <c r="E40" s="194">
        <v>305905.03000000003</v>
      </c>
      <c r="F40" s="45">
        <f t="shared" si="1"/>
        <v>232.54757264312462</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55006.93</v>
      </c>
      <c r="E43" s="60">
        <f t="shared" si="10"/>
        <v>57721.84</v>
      </c>
      <c r="F43" s="45">
        <f t="shared" si="1"/>
        <v>104.93557811715723</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55006.93</v>
      </c>
      <c r="E48" s="194">
        <v>57721.84</v>
      </c>
      <c r="F48" s="45">
        <f t="shared" si="1"/>
        <v>104.93557811715723</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253008.43</v>
      </c>
      <c r="E50" s="60">
        <f t="shared" si="11"/>
        <v>407308.38</v>
      </c>
      <c r="F50" s="45">
        <f t="shared" si="1"/>
        <v>160.98609046346797</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253008.43</v>
      </c>
      <c r="E53" s="194">
        <v>407308.38</v>
      </c>
      <c r="F53" s="45">
        <f t="shared" si="1"/>
        <v>160.98609046346797</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1301138.26</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1301138.26</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49545.62</v>
      </c>
      <c r="E60" s="194">
        <v>54305.78</v>
      </c>
      <c r="F60" s="45">
        <f t="shared" si="1"/>
        <v>109.60763030112449</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44204.22</v>
      </c>
      <c r="E61" s="60">
        <f t="shared" si="13"/>
        <v>303482.17</v>
      </c>
      <c r="F61" s="45">
        <f t="shared" si="1"/>
        <v>686.54569631587208</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44204.22</v>
      </c>
      <c r="E64" s="194">
        <v>303482.17</v>
      </c>
      <c r="F64" s="45">
        <f t="shared" si="1"/>
        <v>686.54569631587208</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407710.73</v>
      </c>
      <c r="E75" s="60">
        <f t="shared" si="15"/>
        <v>974950.89</v>
      </c>
      <c r="F75" s="45">
        <f t="shared" si="1"/>
        <v>239.12809211570175</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62000.31</v>
      </c>
      <c r="E77" s="194">
        <v>83750.320000000007</v>
      </c>
      <c r="F77" s="45">
        <f t="shared" si="1"/>
        <v>135.08048588789316</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617.24</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30669.24</v>
      </c>
      <c r="E80" s="194">
        <v>46047.16</v>
      </c>
      <c r="F80" s="45">
        <f t="shared" si="1"/>
        <v>150.14118380501117</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315041.18</v>
      </c>
      <c r="E81" s="194">
        <v>844536.17</v>
      </c>
      <c r="F81" s="45">
        <f t="shared" si="1"/>
        <v>268.07167558222073</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539826.27</v>
      </c>
      <c r="E82" s="60">
        <f t="shared" si="16"/>
        <v>494247.17</v>
      </c>
      <c r="F82" s="45">
        <f t="shared" si="1"/>
        <v>91.556709531753611</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226582.55</v>
      </c>
      <c r="E84" s="194">
        <v>385787.02</v>
      </c>
      <c r="F84" s="45">
        <f t="shared" si="1"/>
        <v>170.26334110901306</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14459.63</v>
      </c>
      <c r="E85" s="194">
        <v>16073.05</v>
      </c>
      <c r="F85" s="45">
        <f t="shared" si="1"/>
        <v>111.15810017268768</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297584.95</v>
      </c>
      <c r="E86" s="194">
        <v>91282.04</v>
      </c>
      <c r="F86" s="45">
        <f t="shared" si="1"/>
        <v>30.674279730880205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1199.1400000000001</v>
      </c>
      <c r="E88" s="194">
        <v>1105.06</v>
      </c>
      <c r="F88" s="45">
        <f t="shared" si="1"/>
        <v>92.154377303734336</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387396.41</v>
      </c>
      <c r="E107" s="60">
        <f t="shared" si="21"/>
        <v>624718.13</v>
      </c>
      <c r="F107" s="45">
        <f t="shared" si="1"/>
        <v>161.26069160011062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215988.4</v>
      </c>
      <c r="E108" s="194">
        <v>207000</v>
      </c>
      <c r="F108" s="45">
        <f t="shared" si="1"/>
        <v>95.838480214678199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11637.94</v>
      </c>
      <c r="E110" s="194">
        <v>3094.13</v>
      </c>
      <c r="F110" s="45">
        <f t="shared" si="1"/>
        <v>26.586578037006547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46294.76</v>
      </c>
      <c r="E111" s="194">
        <v>44860.67</v>
      </c>
      <c r="F111" s="45">
        <f t="shared" si="1"/>
        <v>96.902262804688903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113475.31</v>
      </c>
      <c r="E113" s="194">
        <v>369763.33</v>
      </c>
      <c r="F113" s="45">
        <f t="shared" si="1"/>
        <v>325.85355351750087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95642.510000000009</v>
      </c>
      <c r="E114" s="60">
        <f t="shared" si="22"/>
        <v>751517.34</v>
      </c>
      <c r="F114" s="45">
        <f t="shared" si="1"/>
        <v>785.756605509412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37544.1</v>
      </c>
      <c r="E115" s="60">
        <f t="shared" si="23"/>
        <v>678917.58</v>
      </c>
      <c r="F115" s="45">
        <f t="shared" si="1"/>
        <v>1808.3202953326886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37544.1</v>
      </c>
      <c r="E116" s="194">
        <v>678917.58</v>
      </c>
      <c r="F116" s="45">
        <f t="shared" si="1"/>
        <v>1808.3202953326886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34298.410000000003</v>
      </c>
      <c r="E118" s="60">
        <f t="shared" si="24"/>
        <v>32599.759999999998</v>
      </c>
      <c r="F118" s="45">
        <f t="shared" si="1"/>
        <v>95.047438059082026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34298.410000000003</v>
      </c>
      <c r="E119" s="194"/>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32599.759999999998</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23800</v>
      </c>
      <c r="E122" s="60">
        <f t="shared" si="25"/>
        <v>40000</v>
      </c>
      <c r="F122" s="45">
        <f t="shared" si="1"/>
        <v>168.0672268907563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23800</v>
      </c>
      <c r="E123" s="194">
        <v>40000</v>
      </c>
      <c r="F123" s="45">
        <f t="shared" si="1"/>
        <v>168.0672268907563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1029817.98</v>
      </c>
      <c r="E129" s="60">
        <f t="shared" si="26"/>
        <v>676258.74</v>
      </c>
      <c r="F129" s="45">
        <f t="shared" si="1"/>
        <v>65.667793059895885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6089.44</v>
      </c>
      <c r="E137" s="194">
        <v>22977.94</v>
      </c>
      <c r="F137" s="45">
        <f t="shared" si="1"/>
        <v>377.34077353582597</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1023728.54</v>
      </c>
      <c r="E138" s="194">
        <v>653280.80000000005</v>
      </c>
      <c r="F138" s="45">
        <f t="shared" si="1"/>
        <v>63.813870032381828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5147972.1999999993</v>
      </c>
      <c r="E141" s="81">
        <f t="shared" si="28"/>
        <v>5520846.0700000003</v>
      </c>
      <c r="F141" s="61">
        <f t="shared" si="1"/>
        <v>107.24312128181271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36" sqref="D3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389139.49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6804090.96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4897736.54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2129929.67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1735342.44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27621.18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28450.02</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356788.02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613052.4</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6552.81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1769337.2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137017.22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6824095.6699999999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4842815.26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2112057.04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1697031.62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27468.43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28450.02</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405396.23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538060.01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34351.910000000003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1860327.01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120953.4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369134.78000000026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63518.979999999996</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43959.24</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19086.849999999999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f>115.64+6115.6+2059.18+79.63+10716.8</f>
        <v>19086.849999999999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5768.88</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f>1316.96+1564.42+1250+1637.5</f>
        <v>5768.88</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19103.509999999998</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f>3185.35+1985.53+477.68+398.17+398.17+2822+8642.1+1194.51</f>
        <v>19103.509999999998</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19559.740000000002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19559.740000000002</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305615.8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305615.8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38036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14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Otok</cp:lastModifiedBy>
  <cp:lastPrinted>2026-02-14T06:14:15Z</cp:lastPrinted>
  <dcterms:created xsi:type="dcterms:W3CDTF">2022-04-01T05:14:30Z</dcterms:created>
  <dcterms:modified xsi:type="dcterms:W3CDTF">2026-02-14T06:41:55Z</dcterms:modified>
</cp:coreProperties>
</file>