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radOtok\Desktop\"/>
    </mc:Choice>
  </mc:AlternateContent>
  <xr:revisionPtr revIDLastSave="0" documentId="8_{666DD653-0378-459C-8B40-4D20CFB08FB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NASLOVNICA" sheetId="1" r:id="rId1"/>
    <sheet name="REKAPITULACIJA" sheetId="4" r:id="rId2"/>
    <sheet name="TROŠKOVNIK" sheetId="3" r:id="rId3"/>
  </sheets>
  <definedNames>
    <definedName name="_xlnm.Print_Titles" localSheetId="2">TROŠKOVNIK!6:6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3" l="1"/>
  <c r="F18" i="3"/>
  <c r="F22" i="3"/>
  <c r="F30" i="3"/>
  <c r="F34" i="3"/>
  <c r="F38" i="3"/>
  <c r="F42" i="3"/>
  <c r="F46" i="3"/>
  <c r="F54" i="3"/>
  <c r="F55" i="3"/>
  <c r="F56" i="3"/>
  <c r="F58" i="3" s="1"/>
  <c r="D8" i="4" s="1"/>
  <c r="F48" i="3" l="1"/>
  <c r="F24" i="3"/>
  <c r="D6" i="4" s="1"/>
  <c r="D7" i="4"/>
  <c r="D9" i="4" s="1"/>
  <c r="F60" i="3"/>
  <c r="D10" i="4" l="1"/>
  <c r="D11" i="4" s="1"/>
</calcChain>
</file>

<file path=xl/sharedStrings.xml><?xml version="1.0" encoding="utf-8"?>
<sst xmlns="http://schemas.openxmlformats.org/spreadsheetml/2006/main" count="86" uniqueCount="66">
  <si>
    <t xml:space="preserve">Ul. Braće Radić, Otok - produžetak </t>
  </si>
  <si>
    <t>Troškovnik izradio:</t>
  </si>
  <si>
    <t/>
  </si>
  <si>
    <t>Projektant:</t>
  </si>
  <si>
    <t>TROŠKOVNIK</t>
  </si>
  <si>
    <t>RB</t>
  </si>
  <si>
    <t>STAVKA</t>
  </si>
  <si>
    <t>JEDINICA MJERE</t>
  </si>
  <si>
    <t>KOLIČINA</t>
  </si>
  <si>
    <t>JEDINIČNA CIJENA</t>
  </si>
  <si>
    <t>UKUPNA CIJENA</t>
  </si>
  <si>
    <t>1.</t>
  </si>
  <si>
    <t xml:space="preserve">PRIPREMNI RADOVI </t>
  </si>
  <si>
    <t>1.1.</t>
  </si>
  <si>
    <t>ISKOLČENJE TRASE</t>
  </si>
  <si>
    <t>Iskolčenjem su obuhvaćena sva mjerenja kojima se podaci prenose na teren, obavljanje i održavanje iskolčenih točaka za vrijeme građenja. Stavka obuhvaća izradu situacijski nacrta izgrađene građevine i geodetski snimak izvedenog stanja s inst. proveden u katastru. Radove izvesti u skladu s OTU I 1-02.1 - 1-02.6.</t>
  </si>
  <si>
    <t>Obračun se vrši po m' iskolčenje trase</t>
  </si>
  <si>
    <t>m</t>
  </si>
  <si>
    <t>1.2.</t>
  </si>
  <si>
    <t xml:space="preserve">STROJNO ZASJECANJE ASFALTA </t>
  </si>
  <si>
    <t>Strojno zasjecanje asfalta. Stavkom su obuhvaćena sva strojna zasijecanja asfalta na mjestima uklapanja nove i stare kolničke konstrukcije, na mjestina proširenja kolnika, zasijecanja pri izvedbi prekopa i sl. Jedinična cijena obuhvaća sav rad, opremu i materijal potreban za potpuno dovršenje stavke.</t>
  </si>
  <si>
    <t>Obračun po m'</t>
  </si>
  <si>
    <t>1.3.</t>
  </si>
  <si>
    <t xml:space="preserve">SANACIJA POSTOJEĆEG STANJA KOLNIKA </t>
  </si>
  <si>
    <t>Ručna i strojna sanacija oštećenja na postojećoj kolničkoj podlozi prije asfaltiranja, iskop rupa ako je potrebno, nabava, doprema i ugradnja drobljenog kamena (tucanik frakcije 0–63 mm), ručno ili strojno poravnavanje i zbijanje do potrebne nosivosti, u ravnini s postojećom podlogom.</t>
  </si>
  <si>
    <t>Obračun po m²</t>
  </si>
  <si>
    <t>m³</t>
  </si>
  <si>
    <t>PRIPREMNI RADOVI  UKUPNO:</t>
  </si>
  <si>
    <t>2.</t>
  </si>
  <si>
    <t xml:space="preserve">KOLNIČKA KONSTRUKCIJA </t>
  </si>
  <si>
    <t>2.1.</t>
  </si>
  <si>
    <t>DOBAVA I UGRADNJA GEOTEKSTILA</t>
  </si>
  <si>
    <t>Dobava i ugradnja geotekstila kao podloga za ugradnju kamena 0/63 mm. Geotekstil tip 300gr/m2. U cijenu stavke su uključeni preklopi, sav potreban rad i materijal.</t>
  </si>
  <si>
    <t>Obračun po m2 ugrađenog geotekstila</t>
  </si>
  <si>
    <t>m²</t>
  </si>
  <si>
    <t>2.2.</t>
  </si>
  <si>
    <t>IZRADA NOSIVOG SLOJA OD KAMENOG MATERIJALA</t>
  </si>
  <si>
    <t>Izrada nosivog sloja (Ms≥80 MN/m2) od prirodnog drobljenog kamenog materijala, najvećeg zrna0/63 mm, debljine 35cm. U cijenu je uključena nabava i dobava materijala, utovar, prijevoz, i ugradnja (strojno razastiranje, planiranje i zbijanje do traženog modula stišljivosti ili stupnja zbijenosti) na uređenu i preuzetu podlogu. Obračun je po m3 ugrađenog materijala u zbijenom stanju. Izvedba, kontrola kakvoće i obračun prema OTU 5-01 ili jednakovrijedno.</t>
  </si>
  <si>
    <t>Obračun po m3 ugrađenog kamena u zbijenom stanju</t>
  </si>
  <si>
    <t>2.3.</t>
  </si>
  <si>
    <t>UGRADNJA VEZIVNOG SLOJA  AC 22 base 50/70 M2, 7 cm</t>
  </si>
  <si>
    <t>Izrada nosivog sloja (lako i vrlo lako prometno opterećenje) AC 22 base 50/70 AG6 M2, debljine 7,0 cm. U cijeni su sadržani svi troškovi nabave materijala, proizvodnje i ugradnje asfaltne mješavine, prijevoz, oprema i sve ostalo potrebno za potpuno izvođenje radova. Obračun je po m2 gornje površine stvarno položenog i ugrađenog nosivog sloja. Izvedba i kontrola kakvoće prema (HRN EN 13108-1 ili jednakovrijedno) i Tehničkom propisu za asfaltne kolnike.</t>
  </si>
  <si>
    <t>Obračun po m2</t>
  </si>
  <si>
    <t>2.4.</t>
  </si>
  <si>
    <t>UGRADNJA ZAVRŠNOG SLOJA  AC 11 surf 50/70 AG4, 4 cm</t>
  </si>
  <si>
    <t>Izrada asfaltnog habajućeg sloja od AC11 surf 50/70 AG3M3, debljine 4 cm na pristupnoj stazi.
Materijal za izvedbu ovog sloja je drobljeni kamen proizveden od zdrave, homogene i čvrste stijenske mase, a mora odgovarati važećim normama. (HRN B.B3.050.). Obračun po m2 završnog trošivog sloja.</t>
  </si>
  <si>
    <t>2.5.</t>
  </si>
  <si>
    <t>UREĐENJE BANKINA</t>
  </si>
  <si>
    <t>Izrada bankina od zrnatog kamenog materijala. Debljina sloja zrnatog kamenog materijala bankine u zbijenom stanju iznosi 10 cm, a širina bankine 100 cm. Rad obuhvaća nabavu, dobavu zrnatog kamenog materijala 0/31,5 mm, razastiranje, planiranje i zbijanje. Razastiranje i planiranje obavlja se strojno grejderom uz potreban ručni rad. Zbijanje se obavlja glatkim valjcima ili valjcima s točkovima na pneumaticima uz potrebno kvašenje vodom.</t>
  </si>
  <si>
    <t>KOLNIČKA KONSTRUKCIJA  UKUPNO:</t>
  </si>
  <si>
    <t>3.</t>
  </si>
  <si>
    <t>ISPITIVANJA I KONTROLA IZVEDBE</t>
  </si>
  <si>
    <t>3.1.</t>
  </si>
  <si>
    <t>ISPITIVANJE MATERIJALA</t>
  </si>
  <si>
    <t>Troškovi ispitivanja materijala, uzimanja uzorka,
laboratorijska obrada sa izdvajanjem atesta, te ispitivanje
svih ugrađenih slojeva nasipa i kolničke konstrukcije.
Ispitivanja se vrše u slijedećem obimu:</t>
  </si>
  <si>
    <t xml:space="preserve"> a) Ispitivanje modula stišljivosti Ms svih slojeva nasipa i posteljice svakih 500m2</t>
  </si>
  <si>
    <t>komplet</t>
  </si>
  <si>
    <t>b) Ispitivanje modula stišljivosti Ms tamponskog sloja na svakih 500m2</t>
  </si>
  <si>
    <t>komad</t>
  </si>
  <si>
    <t>UKUPNO:</t>
  </si>
  <si>
    <t>ISPITIVANJA I KONTROLA IZVEDBE UKUPNO:</t>
  </si>
  <si>
    <t>TROŠKOVNIK UKUPNO:</t>
  </si>
  <si>
    <t>REKAPITULACIJA</t>
  </si>
  <si>
    <t>UKUPNO</t>
  </si>
  <si>
    <t>PDV (25%)</t>
  </si>
  <si>
    <t>SVEUKUPNO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</si>
</sst>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7" x14ac:knownFonts="1">
    <font>
      <sz val="11"/>
      <color rgb="FF000000"/>
      <name val="Calibri"/>
      <family val="2"/>
    </font>
    <font>
      <sz val="9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sz val="9"/>
      <color rgb="FF000000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A0A0A0"/>
      </patternFill>
    </fill>
    <fill>
      <patternFill patternType="solid">
        <fgColor rgb="FFD3D3D3"/>
      </patternFill>
    </fill>
    <fill>
      <patternFill patternType="solid">
        <fgColor rgb="FFB4B4B4"/>
      </patternFill>
    </fill>
  </fills>
  <borders count="1">
    <border>
      <left/>
      <right/>
      <top/>
      <bottom/>
      <diagonal/>
    </border>
  </borders>
  <cellStyleXfs count="1">
    <xf numFmtId="0" fontId="0" fillId="0" borderId="0" applyBorder="0"/>
  </cellStyleXfs>
  <cellXfs count="33">
    <xf numFmtId="0" fontId="0" fillId="0" borderId="0" xfId="0"/>
    <xf numFmtId="0" fontId="4" fillId="4" borderId="0" xfId="0" applyFont="1" applyFill="1"/>
    <xf numFmtId="0" fontId="4" fillId="2" borderId="0" xfId="0" applyFont="1" applyFill="1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1" fillId="0" borderId="0" xfId="0" applyFont="1" applyAlignment="1">
      <alignment vertical="top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justify" vertical="top" wrapText="1"/>
    </xf>
    <xf numFmtId="0" fontId="1" fillId="0" borderId="0" xfId="0" applyFont="1" applyAlignment="1">
      <alignment horizontal="justify" wrapText="1"/>
    </xf>
    <xf numFmtId="4" fontId="1" fillId="0" borderId="0" xfId="0" applyNumberFormat="1" applyFont="1"/>
    <xf numFmtId="164" fontId="1" fillId="0" borderId="0" xfId="0" applyNumberFormat="1" applyFont="1" applyProtection="1">
      <protection locked="0"/>
    </xf>
    <xf numFmtId="164" fontId="1" fillId="0" borderId="0" xfId="0" applyNumberFormat="1" applyFont="1"/>
    <xf numFmtId="164" fontId="4" fillId="4" borderId="0" xfId="0" applyNumberFormat="1" applyFont="1" applyFill="1"/>
    <xf numFmtId="0" fontId="1" fillId="0" borderId="0" xfId="0" applyFont="1" applyAlignment="1">
      <alignment horizontal="right"/>
    </xf>
    <xf numFmtId="164" fontId="4" fillId="2" borderId="0" xfId="0" applyNumberFormat="1" applyFont="1" applyFill="1"/>
    <xf numFmtId="0" fontId="5" fillId="2" borderId="0" xfId="0" applyFont="1" applyFill="1"/>
    <xf numFmtId="0" fontId="4" fillId="0" borderId="0" xfId="0" applyFont="1" applyAlignment="1">
      <alignment horizontal="right"/>
    </xf>
    <xf numFmtId="0" fontId="4" fillId="0" borderId="0" xfId="0" applyFont="1"/>
    <xf numFmtId="164" fontId="4" fillId="0" borderId="0" xfId="0" applyNumberFormat="1" applyFont="1"/>
    <xf numFmtId="0" fontId="6" fillId="2" borderId="0" xfId="0" applyFont="1" applyFill="1"/>
    <xf numFmtId="0" fontId="6" fillId="2" borderId="0" xfId="0" applyFont="1" applyFill="1" applyAlignment="1">
      <alignment horizontal="right"/>
    </xf>
    <xf numFmtId="164" fontId="6" fillId="2" borderId="0" xfId="0" applyNumberFormat="1" applyFont="1" applyFill="1" applyAlignment="1">
      <alignment horizontal="right"/>
    </xf>
    <xf numFmtId="0" fontId="4" fillId="4" borderId="0" xfId="0" applyFont="1" applyFill="1" applyAlignment="1">
      <alignment wrapText="1"/>
    </xf>
    <xf numFmtId="0" fontId="4" fillId="4" borderId="0" xfId="0" applyFont="1" applyFill="1" applyAlignment="1">
      <alignment horizontal="center"/>
    </xf>
    <xf numFmtId="0" fontId="4" fillId="4" borderId="0" xfId="0" applyFont="1" applyFill="1"/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2" fillId="0" borderId="0" xfId="0" applyFont="1"/>
    <xf numFmtId="0" fontId="1" fillId="0" borderId="0" xfId="0" applyFon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5"/>
  <sheetViews>
    <sheetView workbookViewId="0"/>
  </sheetViews>
  <sheetFormatPr defaultRowHeight="12" x14ac:dyDescent="0.2"/>
  <cols>
    <col min="1" max="1" width="35.7109375" style="3" customWidth="1"/>
    <col min="2" max="2" width="53.7109375" style="3" customWidth="1"/>
    <col min="3" max="3" width="9.140625" style="3" customWidth="1"/>
    <col min="4" max="16384" width="9.140625" style="3"/>
  </cols>
  <sheetData>
    <row r="2" spans="1:2" ht="18.75" x14ac:dyDescent="0.3">
      <c r="A2" s="31" t="s">
        <v>0</v>
      </c>
      <c r="B2" s="32"/>
    </row>
    <row r="4" spans="1:2" ht="15" x14ac:dyDescent="0.25">
      <c r="A4" t="s">
        <v>1</v>
      </c>
      <c r="B4" s="4" t="s">
        <v>2</v>
      </c>
    </row>
    <row r="5" spans="1:2" ht="15" x14ac:dyDescent="0.25">
      <c r="A5" t="s">
        <v>3</v>
      </c>
      <c r="B5" s="4" t="s">
        <v>2</v>
      </c>
    </row>
  </sheetData>
  <sheetProtection algorithmName="SHA-512" hashValue="" saltValue="/EU8O31W3A1SwV+U38+Q8P6kMFZP0h3xwSZBRZqz7pQ=" spinCount="100000" sheet="1" objects="1" formatColumns="0" formatRows="0"/>
  <mergeCells count="1">
    <mergeCell ref="A2:B2"/>
  </mergeCells>
  <pageMargins left="0.6" right="0.39" top="0.39" bottom="0.39" header="0.3" footer="0.3"/>
  <pageSetup paperSize="9"/>
  <headerFooter>
    <oddFooter>&amp;R&amp;"-,Regular"&amp;8&amp;P</oddFooter>
    <evenFooter>&amp;R&amp;"-,Regular"&amp;8&amp;P</evenFooter>
    <firstFooter>&amp;R&amp;"-,Regular"&amp;8&amp;P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11"/>
  <sheetViews>
    <sheetView workbookViewId="0"/>
  </sheetViews>
  <sheetFormatPr defaultRowHeight="12" x14ac:dyDescent="0.2"/>
  <cols>
    <col min="1" max="1" width="3.7109375" style="3" customWidth="1"/>
    <col min="2" max="2" width="7.7109375" style="3" customWidth="1"/>
    <col min="3" max="3" width="53.7109375" style="3" customWidth="1"/>
    <col min="4" max="4" width="24.7109375" style="3" customWidth="1"/>
    <col min="5" max="5" width="9.140625" style="3" customWidth="1"/>
    <col min="6" max="16384" width="9.140625" style="3"/>
  </cols>
  <sheetData>
    <row r="2" spans="2:4" ht="15.75" x14ac:dyDescent="0.25">
      <c r="B2" s="18"/>
      <c r="C2" s="18" t="s">
        <v>0</v>
      </c>
      <c r="D2" s="18"/>
    </row>
    <row r="4" spans="2:4" ht="15.75" x14ac:dyDescent="0.25">
      <c r="B4" s="18"/>
      <c r="C4" s="18" t="s">
        <v>62</v>
      </c>
      <c r="D4" s="18"/>
    </row>
    <row r="6" spans="2:4" x14ac:dyDescent="0.2">
      <c r="B6" s="19" t="s">
        <v>11</v>
      </c>
      <c r="C6" s="20" t="s">
        <v>12</v>
      </c>
      <c r="D6" s="21">
        <f>TROŠKOVNIK!F24</f>
        <v>0</v>
      </c>
    </row>
    <row r="7" spans="2:4" x14ac:dyDescent="0.2">
      <c r="B7" s="19" t="s">
        <v>28</v>
      </c>
      <c r="C7" s="20" t="s">
        <v>29</v>
      </c>
      <c r="D7" s="21">
        <f>TROŠKOVNIK!F48</f>
        <v>0</v>
      </c>
    </row>
    <row r="8" spans="2:4" x14ac:dyDescent="0.2">
      <c r="B8" s="19" t="s">
        <v>50</v>
      </c>
      <c r="C8" s="20" t="s">
        <v>51</v>
      </c>
      <c r="D8" s="21">
        <f>TROŠKOVNIK!F58</f>
        <v>0</v>
      </c>
    </row>
    <row r="9" spans="2:4" ht="12.75" x14ac:dyDescent="0.2">
      <c r="B9" s="22"/>
      <c r="C9" s="23" t="s">
        <v>63</v>
      </c>
      <c r="D9" s="24">
        <f>SUM(D6,D7,D8)</f>
        <v>0</v>
      </c>
    </row>
    <row r="10" spans="2:4" ht="12.75" x14ac:dyDescent="0.2">
      <c r="B10" s="22"/>
      <c r="C10" s="23" t="s">
        <v>64</v>
      </c>
      <c r="D10" s="24">
        <f>ROUND(D9*25/100,2)</f>
        <v>0</v>
      </c>
    </row>
    <row r="11" spans="2:4" ht="12.75" x14ac:dyDescent="0.2">
      <c r="B11" s="22"/>
      <c r="C11" s="23" t="s">
        <v>65</v>
      </c>
      <c r="D11" s="24">
        <f>D9+D10</f>
        <v>0</v>
      </c>
    </row>
  </sheetData>
  <sheetProtection algorithmName="SHA-512" hashValue="" saltValue="3uquFuc1Ic/6C/urij+6LF5GImo9sdWmoJscM/qajc8=" spinCount="100000" sheet="1" objects="1" formatColumns="0" formatRows="0"/>
  <pageMargins left="0.6" right="0.39" top="0.39" bottom="0.39" header="0.3" footer="0.3"/>
  <pageSetup paperSize="9"/>
  <headerFooter>
    <oddFooter>&amp;R&amp;"-,Regular"&amp;12&amp;P</oddFooter>
    <evenFooter>&amp;R&amp;"-,Regular"&amp;12&amp;P</evenFooter>
    <firstFooter>&amp;R&amp;"-,Regular"&amp;12&amp;P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F60"/>
  <sheetViews>
    <sheetView tabSelected="1" topLeftCell="A36" workbookViewId="0">
      <selection activeCell="I55" sqref="I55"/>
    </sheetView>
  </sheetViews>
  <sheetFormatPr defaultRowHeight="12" x14ac:dyDescent="0.2"/>
  <cols>
    <col min="1" max="1" width="9.7109375" style="3" customWidth="1"/>
    <col min="2" max="2" width="37.7109375" style="5" customWidth="1"/>
    <col min="3" max="3" width="7.7109375" style="6" customWidth="1"/>
    <col min="4" max="5" width="10.7109375" style="3" customWidth="1"/>
    <col min="6" max="6" width="12.7109375" style="3" customWidth="1"/>
    <col min="7" max="7" width="9.140625" style="3" customWidth="1"/>
    <col min="8" max="16384" width="9.140625" style="3"/>
  </cols>
  <sheetData>
    <row r="4" spans="1:6" x14ac:dyDescent="0.2">
      <c r="A4" s="2" t="s">
        <v>2</v>
      </c>
      <c r="B4" s="28" t="s">
        <v>4</v>
      </c>
      <c r="C4" s="29"/>
      <c r="D4" s="30"/>
      <c r="E4" s="30"/>
      <c r="F4" s="30"/>
    </row>
    <row r="6" spans="1:6" ht="30" customHeight="1" x14ac:dyDescent="0.2">
      <c r="A6" s="7" t="s">
        <v>5</v>
      </c>
      <c r="B6" s="7" t="s">
        <v>6</v>
      </c>
      <c r="C6" s="7" t="s">
        <v>7</v>
      </c>
      <c r="D6" s="7" t="s">
        <v>8</v>
      </c>
      <c r="E6" s="7" t="s">
        <v>9</v>
      </c>
      <c r="F6" s="7" t="s">
        <v>10</v>
      </c>
    </row>
    <row r="10" spans="1:6" x14ac:dyDescent="0.2">
      <c r="A10" s="1" t="s">
        <v>11</v>
      </c>
      <c r="B10" s="25" t="s">
        <v>12</v>
      </c>
      <c r="C10" s="26"/>
      <c r="D10" s="27"/>
      <c r="E10" s="27"/>
      <c r="F10" s="27"/>
    </row>
    <row r="12" spans="1:6" x14ac:dyDescent="0.2">
      <c r="A12" s="8" t="s">
        <v>13</v>
      </c>
      <c r="B12" s="9" t="s">
        <v>14</v>
      </c>
    </row>
    <row r="13" spans="1:6" ht="96" x14ac:dyDescent="0.2">
      <c r="B13" s="10" t="s">
        <v>15</v>
      </c>
    </row>
    <row r="14" spans="1:6" x14ac:dyDescent="0.2">
      <c r="B14" s="11" t="s">
        <v>16</v>
      </c>
      <c r="C14" s="6" t="s">
        <v>17</v>
      </c>
      <c r="D14" s="12">
        <v>80</v>
      </c>
      <c r="E14" s="13"/>
      <c r="F14" s="14">
        <f>ROUND(D14*E14,2)</f>
        <v>0</v>
      </c>
    </row>
    <row r="16" spans="1:6" x14ac:dyDescent="0.2">
      <c r="A16" s="8" t="s">
        <v>18</v>
      </c>
      <c r="B16" s="9" t="s">
        <v>19</v>
      </c>
    </row>
    <row r="17" spans="1:6" ht="84" x14ac:dyDescent="0.2">
      <c r="B17" s="10" t="s">
        <v>20</v>
      </c>
    </row>
    <row r="18" spans="1:6" x14ac:dyDescent="0.2">
      <c r="B18" s="11" t="s">
        <v>21</v>
      </c>
      <c r="C18" s="6" t="s">
        <v>17</v>
      </c>
      <c r="D18" s="12">
        <v>50.74</v>
      </c>
      <c r="E18" s="13"/>
      <c r="F18" s="14">
        <f>ROUND(D18*E18,2)</f>
        <v>0</v>
      </c>
    </row>
    <row r="20" spans="1:6" x14ac:dyDescent="0.2">
      <c r="A20" s="8" t="s">
        <v>22</v>
      </c>
      <c r="B20" s="9" t="s">
        <v>23</v>
      </c>
    </row>
    <row r="21" spans="1:6" ht="84" x14ac:dyDescent="0.2">
      <c r="B21" s="10" t="s">
        <v>24</v>
      </c>
    </row>
    <row r="22" spans="1:6" x14ac:dyDescent="0.2">
      <c r="B22" s="11" t="s">
        <v>25</v>
      </c>
      <c r="C22" s="6" t="s">
        <v>26</v>
      </c>
      <c r="D22" s="12">
        <v>48.85</v>
      </c>
      <c r="E22" s="13"/>
      <c r="F22" s="14">
        <f>ROUND(D22*E22,2)</f>
        <v>0</v>
      </c>
    </row>
    <row r="24" spans="1:6" x14ac:dyDescent="0.2">
      <c r="A24" s="1" t="s">
        <v>11</v>
      </c>
      <c r="B24" s="25" t="s">
        <v>27</v>
      </c>
      <c r="C24" s="26"/>
      <c r="D24" s="27"/>
      <c r="E24" s="27"/>
      <c r="F24" s="15">
        <f>SUM(F14,F18,F22)</f>
        <v>0</v>
      </c>
    </row>
    <row r="26" spans="1:6" x14ac:dyDescent="0.2">
      <c r="A26" s="1" t="s">
        <v>28</v>
      </c>
      <c r="B26" s="25" t="s">
        <v>29</v>
      </c>
      <c r="C26" s="26"/>
      <c r="D26" s="27"/>
      <c r="E26" s="27"/>
      <c r="F26" s="27"/>
    </row>
    <row r="28" spans="1:6" x14ac:dyDescent="0.2">
      <c r="A28" s="8" t="s">
        <v>30</v>
      </c>
      <c r="B28" s="9" t="s">
        <v>31</v>
      </c>
    </row>
    <row r="29" spans="1:6" ht="48" x14ac:dyDescent="0.2">
      <c r="B29" s="10" t="s">
        <v>32</v>
      </c>
    </row>
    <row r="30" spans="1:6" x14ac:dyDescent="0.2">
      <c r="B30" s="11" t="s">
        <v>33</v>
      </c>
      <c r="C30" s="6" t="s">
        <v>34</v>
      </c>
      <c r="D30" s="12">
        <v>552</v>
      </c>
      <c r="E30" s="13"/>
      <c r="F30" s="14">
        <f>ROUND(D30*E30,2)</f>
        <v>0</v>
      </c>
    </row>
    <row r="32" spans="1:6" ht="24" x14ac:dyDescent="0.2">
      <c r="A32" s="8" t="s">
        <v>35</v>
      </c>
      <c r="B32" s="9" t="s">
        <v>36</v>
      </c>
    </row>
    <row r="33" spans="1:6" ht="132" x14ac:dyDescent="0.2">
      <c r="B33" s="10" t="s">
        <v>37</v>
      </c>
    </row>
    <row r="34" spans="1:6" ht="24" x14ac:dyDescent="0.2">
      <c r="B34" s="11" t="s">
        <v>38</v>
      </c>
      <c r="C34" s="6" t="s">
        <v>26</v>
      </c>
      <c r="D34" s="12">
        <v>218.74</v>
      </c>
      <c r="E34" s="13"/>
      <c r="F34" s="14">
        <f>ROUND(D34*E34,2)</f>
        <v>0</v>
      </c>
    </row>
    <row r="36" spans="1:6" ht="24" x14ac:dyDescent="0.2">
      <c r="A36" s="8" t="s">
        <v>39</v>
      </c>
      <c r="B36" s="9" t="s">
        <v>40</v>
      </c>
    </row>
    <row r="37" spans="1:6" ht="132" x14ac:dyDescent="0.2">
      <c r="B37" s="10" t="s">
        <v>41</v>
      </c>
    </row>
    <row r="38" spans="1:6" x14ac:dyDescent="0.2">
      <c r="B38" s="11" t="s">
        <v>42</v>
      </c>
      <c r="C38" s="6" t="s">
        <v>34</v>
      </c>
      <c r="D38" s="12">
        <v>542.79999999999995</v>
      </c>
      <c r="E38" s="13"/>
      <c r="F38" s="14">
        <f>ROUND(D38*E38,2)</f>
        <v>0</v>
      </c>
    </row>
    <row r="40" spans="1:6" ht="24" x14ac:dyDescent="0.2">
      <c r="A40" s="8" t="s">
        <v>43</v>
      </c>
      <c r="B40" s="9" t="s">
        <v>44</v>
      </c>
    </row>
    <row r="41" spans="1:6" ht="96" x14ac:dyDescent="0.2">
      <c r="B41" s="10" t="s">
        <v>45</v>
      </c>
    </row>
    <row r="42" spans="1:6" x14ac:dyDescent="0.2">
      <c r="B42" s="11" t="s">
        <v>25</v>
      </c>
      <c r="C42" s="6" t="s">
        <v>34</v>
      </c>
      <c r="D42" s="12">
        <v>542.79999999999995</v>
      </c>
      <c r="E42" s="13"/>
      <c r="F42" s="14">
        <f>ROUND(D42*E42,2)</f>
        <v>0</v>
      </c>
    </row>
    <row r="44" spans="1:6" x14ac:dyDescent="0.2">
      <c r="A44" s="8" t="s">
        <v>46</v>
      </c>
      <c r="B44" s="9" t="s">
        <v>47</v>
      </c>
    </row>
    <row r="45" spans="1:6" ht="132" x14ac:dyDescent="0.2">
      <c r="B45" s="10" t="s">
        <v>48</v>
      </c>
    </row>
    <row r="46" spans="1:6" x14ac:dyDescent="0.2">
      <c r="B46" s="11" t="s">
        <v>21</v>
      </c>
      <c r="C46" s="6" t="s">
        <v>17</v>
      </c>
      <c r="D46" s="12">
        <v>133.4</v>
      </c>
      <c r="E46" s="13"/>
      <c r="F46" s="14">
        <f>ROUND(D46*E46,2)</f>
        <v>0</v>
      </c>
    </row>
    <row r="48" spans="1:6" x14ac:dyDescent="0.2">
      <c r="A48" s="1" t="s">
        <v>28</v>
      </c>
      <c r="B48" s="25" t="s">
        <v>49</v>
      </c>
      <c r="C48" s="26"/>
      <c r="D48" s="27"/>
      <c r="E48" s="27"/>
      <c r="F48" s="15">
        <f>SUM(F30,F34,F38,F42,F46)</f>
        <v>0</v>
      </c>
    </row>
    <row r="50" spans="1:6" x14ac:dyDescent="0.2">
      <c r="A50" s="1" t="s">
        <v>50</v>
      </c>
      <c r="B50" s="25" t="s">
        <v>51</v>
      </c>
      <c r="C50" s="26"/>
      <c r="D50" s="27"/>
      <c r="E50" s="27"/>
      <c r="F50" s="27"/>
    </row>
    <row r="52" spans="1:6" x14ac:dyDescent="0.2">
      <c r="A52" s="8" t="s">
        <v>52</v>
      </c>
      <c r="B52" s="9" t="s">
        <v>53</v>
      </c>
    </row>
    <row r="53" spans="1:6" ht="84" x14ac:dyDescent="0.2">
      <c r="B53" s="10" t="s">
        <v>54</v>
      </c>
    </row>
    <row r="54" spans="1:6" ht="24" x14ac:dyDescent="0.2">
      <c r="B54" s="11" t="s">
        <v>55</v>
      </c>
      <c r="C54" s="6" t="s">
        <v>56</v>
      </c>
      <c r="D54" s="12">
        <v>1</v>
      </c>
      <c r="E54" s="13"/>
      <c r="F54" s="14">
        <f>ROUND(D54*E54,2)</f>
        <v>0</v>
      </c>
    </row>
    <row r="55" spans="1:6" ht="24" x14ac:dyDescent="0.2">
      <c r="B55" s="11" t="s">
        <v>57</v>
      </c>
      <c r="C55" s="6" t="s">
        <v>58</v>
      </c>
      <c r="D55" s="12">
        <v>1</v>
      </c>
      <c r="E55" s="13"/>
      <c r="F55" s="14">
        <f>ROUND(D55*E55,2)</f>
        <v>0</v>
      </c>
    </row>
    <row r="56" spans="1:6" x14ac:dyDescent="0.2">
      <c r="E56" s="16" t="s">
        <v>59</v>
      </c>
      <c r="F56" s="14">
        <f>SUM(F54:F55)</f>
        <v>0</v>
      </c>
    </row>
    <row r="58" spans="1:6" x14ac:dyDescent="0.2">
      <c r="A58" s="1" t="s">
        <v>50</v>
      </c>
      <c r="B58" s="25" t="s">
        <v>60</v>
      </c>
      <c r="C58" s="26"/>
      <c r="D58" s="27"/>
      <c r="E58" s="27"/>
      <c r="F58" s="15">
        <f>SUM(F56)</f>
        <v>0</v>
      </c>
    </row>
    <row r="60" spans="1:6" x14ac:dyDescent="0.2">
      <c r="A60" s="2" t="s">
        <v>2</v>
      </c>
      <c r="B60" s="28" t="s">
        <v>61</v>
      </c>
      <c r="C60" s="29"/>
      <c r="D60" s="30"/>
      <c r="E60" s="30"/>
      <c r="F60" s="17">
        <f>SUM(F24,F48,F58)</f>
        <v>0</v>
      </c>
    </row>
  </sheetData>
  <sheetProtection algorithmName="SHA-512" hashValue="" saltValue="nU2SR9talHnzPLwOCHPN16ZYFz1dVv8h6xZWDpxW4Ho=" spinCount="100000" sheet="1" objects="1" formatColumns="0" formatRows="0"/>
  <mergeCells count="8">
    <mergeCell ref="B50:F50"/>
    <mergeCell ref="B58:E58"/>
    <mergeCell ref="B60:E60"/>
    <mergeCell ref="B4:F4"/>
    <mergeCell ref="B10:F10"/>
    <mergeCell ref="B24:E24"/>
    <mergeCell ref="B26:F26"/>
    <mergeCell ref="B48:E48"/>
  </mergeCells>
  <pageMargins left="0.6" right="0.39" top="0.39" bottom="0.39" header="0.3" footer="0.3"/>
  <pageSetup paperSize="9"/>
  <headerFooter>
    <oddFooter>&amp;R&amp;"-,Regular"&amp;8&amp;P</oddFooter>
    <evenFooter>&amp;R&amp;"-,Regular"&amp;8&amp;P</evenFooter>
    <firstFooter>&amp;R&amp;"-,Regular"&amp;8&amp;P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NASLOVNICA</vt:lpstr>
      <vt:lpstr>REKAPITULACIJA</vt:lpstr>
      <vt:lpstr>TROŠKOVNIK</vt:lpstr>
      <vt:lpstr>TROŠKOVNIK!Ispis_naslova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GradOtok</dc:creator>
  <cp:lastModifiedBy>GradOtok</cp:lastModifiedBy>
  <dcterms:created xsi:type="dcterms:W3CDTF">2025-06-27T12:35:41Z</dcterms:created>
  <dcterms:modified xsi:type="dcterms:W3CDTF">2026-02-23T13:08:43Z</dcterms:modified>
</cp:coreProperties>
</file>